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L:\Staff publications\2023-2024\"/>
    </mc:Choice>
  </mc:AlternateContent>
  <xr:revisionPtr revIDLastSave="0" documentId="8_{0D5B4BCE-19A2-4CDE-B88D-77AE8C8D1549}" xr6:coauthVersionLast="47" xr6:coauthVersionMax="47" xr10:uidLastSave="{00000000-0000-0000-0000-000000000000}"/>
  <bookViews>
    <workbookView xWindow="-120" yWindow="-120" windowWidth="25440" windowHeight="15270" firstSheet="2" activeTab="2" xr2:uid="{00000000-000D-0000-FFFF-FFFF00000000}"/>
  </bookViews>
  <sheets>
    <sheet name="Notes" sheetId="10" r:id="rId1"/>
    <sheet name="2023-24 Summary" sheetId="5" r:id="rId2"/>
    <sheet name="Publication Details" sheetId="8" r:id="rId3"/>
    <sheet name=" Depts &amp; Leadership Teams" sheetId="3" state="hidden" r:id="rId4"/>
    <sheet name="Instructions add new dept" sheetId="11" state="hidden" r:id="rId5"/>
  </sheets>
  <externalReferences>
    <externalReference r:id="rId6"/>
  </externalReferences>
  <definedNames>
    <definedName name="_xlnm._FilterDatabase" localSheetId="1" hidden="1">'2023-24 Summary'!$A$1:$A$86</definedName>
    <definedName name="Department" localSheetId="0">'[1]Divisions and Depts'!#REF!</definedName>
    <definedName name="Department">' Depts &amp; Leadership Teams'!#REF!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8" l="1"/>
  <c r="C5" i="8"/>
  <c r="C17" i="8" l="1"/>
  <c r="C23" i="8"/>
  <c r="C47" i="8"/>
  <c r="C46" i="8"/>
  <c r="C3" i="8" l="1"/>
  <c r="C4" i="8"/>
  <c r="C6" i="8"/>
  <c r="C7" i="8"/>
  <c r="C8" i="8"/>
  <c r="C9" i="8"/>
  <c r="C10" i="8"/>
  <c r="C11" i="8"/>
  <c r="C12" i="8"/>
  <c r="C13" i="8"/>
  <c r="C14" i="8"/>
  <c r="C15" i="8"/>
  <c r="C16" i="8"/>
  <c r="C18" i="8"/>
  <c r="C19" i="8"/>
  <c r="C20" i="8"/>
  <c r="C21" i="8"/>
  <c r="C22" i="8"/>
  <c r="C24" i="8"/>
  <c r="C25" i="8"/>
  <c r="C26" i="8"/>
  <c r="C27" i="8"/>
  <c r="C28" i="8"/>
  <c r="C29" i="8"/>
  <c r="C30" i="8"/>
  <c r="C31" i="8"/>
  <c r="C32" i="8"/>
  <c r="C33" i="8"/>
  <c r="C34" i="8"/>
  <c r="C35" i="8"/>
  <c r="C36" i="8"/>
  <c r="C37" i="8"/>
  <c r="C38" i="8"/>
  <c r="C39" i="8"/>
  <c r="C40" i="8"/>
  <c r="C41" i="8"/>
  <c r="C42" i="8"/>
  <c r="C43" i="8"/>
  <c r="C44" i="8"/>
  <c r="C45" i="8"/>
  <c r="C2" i="8"/>
  <c r="F3" i="5" l="1"/>
  <c r="J8" i="5"/>
  <c r="J2" i="5"/>
  <c r="B2" i="5"/>
  <c r="I12" i="5" l="1"/>
  <c r="K22" i="5"/>
  <c r="F5" i="5"/>
  <c r="B10" i="5"/>
  <c r="J17" i="5"/>
  <c r="C25" i="5"/>
  <c r="C2" i="5"/>
  <c r="K2" i="5"/>
  <c r="G3" i="5"/>
  <c r="C4" i="5"/>
  <c r="K4" i="5"/>
  <c r="G5" i="5"/>
  <c r="C6" i="5"/>
  <c r="K6" i="5"/>
  <c r="G7" i="5"/>
  <c r="C8" i="5"/>
  <c r="K8" i="5"/>
  <c r="G9" i="5"/>
  <c r="C10" i="5"/>
  <c r="K10" i="5"/>
  <c r="G11" i="5"/>
  <c r="C12" i="5"/>
  <c r="K12" i="5"/>
  <c r="G16" i="5"/>
  <c r="C17" i="5"/>
  <c r="K17" i="5"/>
  <c r="G18" i="5"/>
  <c r="C19" i="5"/>
  <c r="K19" i="5"/>
  <c r="G20" i="5"/>
  <c r="C21" i="5"/>
  <c r="K21" i="5"/>
  <c r="G22" i="5"/>
  <c r="D23" i="5"/>
  <c r="L23" i="5"/>
  <c r="H24" i="5"/>
  <c r="D25" i="5"/>
  <c r="L25" i="5"/>
  <c r="H26" i="5"/>
  <c r="F7" i="5"/>
  <c r="F11" i="5"/>
  <c r="B19" i="5"/>
  <c r="J21" i="5"/>
  <c r="K23" i="5"/>
  <c r="D2" i="5"/>
  <c r="L2" i="5"/>
  <c r="H3" i="5"/>
  <c r="D4" i="5"/>
  <c r="L4" i="5"/>
  <c r="H5" i="5"/>
  <c r="D6" i="5"/>
  <c r="L6" i="5"/>
  <c r="H7" i="5"/>
  <c r="D8" i="5"/>
  <c r="L8" i="5"/>
  <c r="H9" i="5"/>
  <c r="D10" i="5"/>
  <c r="L10" i="5"/>
  <c r="H11" i="5"/>
  <c r="D12" i="5"/>
  <c r="L12" i="5"/>
  <c r="H16" i="5"/>
  <c r="D17" i="5"/>
  <c r="L17" i="5"/>
  <c r="H18" i="5"/>
  <c r="D19" i="5"/>
  <c r="L19" i="5"/>
  <c r="H20" i="5"/>
  <c r="D21" i="5"/>
  <c r="L21" i="5"/>
  <c r="H22" i="5"/>
  <c r="E23" i="5"/>
  <c r="M23" i="5"/>
  <c r="I24" i="5"/>
  <c r="E25" i="5"/>
  <c r="M25" i="5"/>
  <c r="I26" i="5"/>
  <c r="J4" i="5"/>
  <c r="F9" i="5"/>
  <c r="B17" i="5"/>
  <c r="G26" i="5"/>
  <c r="E2" i="5"/>
  <c r="M2" i="5"/>
  <c r="I3" i="5"/>
  <c r="E4" i="5"/>
  <c r="M4" i="5"/>
  <c r="I5" i="5"/>
  <c r="E6" i="5"/>
  <c r="M6" i="5"/>
  <c r="I7" i="5"/>
  <c r="E8" i="5"/>
  <c r="M8" i="5"/>
  <c r="I9" i="5"/>
  <c r="E10" i="5"/>
  <c r="M10" i="5"/>
  <c r="I11" i="5"/>
  <c r="E12" i="5"/>
  <c r="M12" i="5"/>
  <c r="I16" i="5"/>
  <c r="E17" i="5"/>
  <c r="M17" i="5"/>
  <c r="I18" i="5"/>
  <c r="E19" i="5"/>
  <c r="M19" i="5"/>
  <c r="I20" i="5"/>
  <c r="E21" i="5"/>
  <c r="M21" i="5"/>
  <c r="I22" i="5"/>
  <c r="F23" i="5"/>
  <c r="B24" i="5"/>
  <c r="J24" i="5"/>
  <c r="F25" i="5"/>
  <c r="B26" i="5"/>
  <c r="J26" i="5"/>
  <c r="J6" i="5"/>
  <c r="J12" i="5"/>
  <c r="F20" i="5"/>
  <c r="G24" i="5"/>
  <c r="F2" i="5"/>
  <c r="B3" i="5"/>
  <c r="J3" i="5"/>
  <c r="F4" i="5"/>
  <c r="B5" i="5"/>
  <c r="J5" i="5"/>
  <c r="F6" i="5"/>
  <c r="B7" i="5"/>
  <c r="J7" i="5"/>
  <c r="F8" i="5"/>
  <c r="B9" i="5"/>
  <c r="J9" i="5"/>
  <c r="F10" i="5"/>
  <c r="B11" i="5"/>
  <c r="J11" i="5"/>
  <c r="F12" i="5"/>
  <c r="B16" i="5"/>
  <c r="J16" i="5"/>
  <c r="F17" i="5"/>
  <c r="B18" i="5"/>
  <c r="J18" i="5"/>
  <c r="F19" i="5"/>
  <c r="B20" i="5"/>
  <c r="J20" i="5"/>
  <c r="F21" i="5"/>
  <c r="B22" i="5"/>
  <c r="J22" i="5"/>
  <c r="G23" i="5"/>
  <c r="C24" i="5"/>
  <c r="K24" i="5"/>
  <c r="G25" i="5"/>
  <c r="C26" i="5"/>
  <c r="K26" i="5"/>
  <c r="B8" i="5"/>
  <c r="B12" i="5"/>
  <c r="J19" i="5"/>
  <c r="F22" i="5"/>
  <c r="G2" i="5"/>
  <c r="C3" i="5"/>
  <c r="K3" i="5"/>
  <c r="G4" i="5"/>
  <c r="C5" i="5"/>
  <c r="K5" i="5"/>
  <c r="G6" i="5"/>
  <c r="C7" i="5"/>
  <c r="K7" i="5"/>
  <c r="G8" i="5"/>
  <c r="C9" i="5"/>
  <c r="K9" i="5"/>
  <c r="G10" i="5"/>
  <c r="C11" i="5"/>
  <c r="K11" i="5"/>
  <c r="G12" i="5"/>
  <c r="C16" i="5"/>
  <c r="K16" i="5"/>
  <c r="G17" i="5"/>
  <c r="C18" i="5"/>
  <c r="K18" i="5"/>
  <c r="G19" i="5"/>
  <c r="C20" i="5"/>
  <c r="K20" i="5"/>
  <c r="G21" i="5"/>
  <c r="C22" i="5"/>
  <c r="L22" i="5"/>
  <c r="H23" i="5"/>
  <c r="D24" i="5"/>
  <c r="L24" i="5"/>
  <c r="H25" i="5"/>
  <c r="D26" i="5"/>
  <c r="L26" i="5"/>
  <c r="B6" i="5"/>
  <c r="J10" i="5"/>
  <c r="F18" i="5"/>
  <c r="B21" i="5"/>
  <c r="K25" i="5"/>
  <c r="H2" i="5"/>
  <c r="D3" i="5"/>
  <c r="L3" i="5"/>
  <c r="H4" i="5"/>
  <c r="D5" i="5"/>
  <c r="L5" i="5"/>
  <c r="H6" i="5"/>
  <c r="D7" i="5"/>
  <c r="L7" i="5"/>
  <c r="H8" i="5"/>
  <c r="D9" i="5"/>
  <c r="L9" i="5"/>
  <c r="H10" i="5"/>
  <c r="D11" i="5"/>
  <c r="L11" i="5"/>
  <c r="H12" i="5"/>
  <c r="D16" i="5"/>
  <c r="L16" i="5"/>
  <c r="H17" i="5"/>
  <c r="D18" i="5"/>
  <c r="L18" i="5"/>
  <c r="H19" i="5"/>
  <c r="D20" i="5"/>
  <c r="L20" i="5"/>
  <c r="H21" i="5"/>
  <c r="D22" i="5"/>
  <c r="M22" i="5"/>
  <c r="I23" i="5"/>
  <c r="E24" i="5"/>
  <c r="M24" i="5"/>
  <c r="I25" i="5"/>
  <c r="E26" i="5"/>
  <c r="M26" i="5"/>
  <c r="B4" i="5"/>
  <c r="F16" i="5"/>
  <c r="C23" i="5"/>
  <c r="I2" i="5"/>
  <c r="E3" i="5"/>
  <c r="M3" i="5"/>
  <c r="I4" i="5"/>
  <c r="E5" i="5"/>
  <c r="M5" i="5"/>
  <c r="I6" i="5"/>
  <c r="E7" i="5"/>
  <c r="M7" i="5"/>
  <c r="I8" i="5"/>
  <c r="E9" i="5"/>
  <c r="M9" i="5"/>
  <c r="I10" i="5"/>
  <c r="E11" i="5"/>
  <c r="M11" i="5"/>
  <c r="E16" i="5"/>
  <c r="M16" i="5"/>
  <c r="I17" i="5"/>
  <c r="E18" i="5"/>
  <c r="M18" i="5"/>
  <c r="I19" i="5"/>
  <c r="E20" i="5"/>
  <c r="M20" i="5"/>
  <c r="I21" i="5"/>
  <c r="E22" i="5"/>
  <c r="B23" i="5"/>
  <c r="J23" i="5"/>
  <c r="F24" i="5"/>
  <c r="B25" i="5"/>
  <c r="J25" i="5"/>
  <c r="F26" i="5"/>
  <c r="N21" i="5" l="1"/>
  <c r="N23" i="5"/>
  <c r="N16" i="5"/>
  <c r="N24" i="5"/>
  <c r="N20" i="5"/>
  <c r="N26" i="5"/>
  <c r="N22" i="5"/>
  <c r="N17" i="5"/>
  <c r="N25" i="5"/>
  <c r="N18" i="5"/>
  <c r="N19" i="5"/>
  <c r="N2" i="5"/>
  <c r="N7" i="5"/>
  <c r="N6" i="5"/>
  <c r="N11" i="5"/>
  <c r="N10" i="5"/>
  <c r="N4" i="5"/>
  <c r="N5" i="5"/>
  <c r="N12" i="5"/>
  <c r="N9" i="5"/>
  <c r="N8" i="5"/>
  <c r="N3" i="5"/>
  <c r="B13" i="5"/>
  <c r="K27" i="5"/>
  <c r="L27" i="5"/>
  <c r="D13" i="5"/>
  <c r="I27" i="5"/>
  <c r="B27" i="5"/>
  <c r="I13" i="5"/>
  <c r="M27" i="5"/>
  <c r="H27" i="5"/>
  <c r="D27" i="5"/>
  <c r="L13" i="5"/>
  <c r="H13" i="5"/>
  <c r="C27" i="5"/>
  <c r="K13" i="5"/>
  <c r="G13" i="5"/>
  <c r="J27" i="5"/>
  <c r="G27" i="5"/>
  <c r="J13" i="5"/>
  <c r="F13" i="5"/>
  <c r="E13" i="5"/>
  <c r="F27" i="5"/>
  <c r="M13" i="5"/>
  <c r="C13" i="5"/>
  <c r="E27" i="5"/>
  <c r="N27" i="5" l="1"/>
  <c r="N13" i="5"/>
</calcChain>
</file>

<file path=xl/sharedStrings.xml><?xml version="1.0" encoding="utf-8"?>
<sst xmlns="http://schemas.openxmlformats.org/spreadsheetml/2006/main" count="583" uniqueCount="344">
  <si>
    <t>Notes</t>
  </si>
  <si>
    <t>This spreadsheet aims to log publications authored by staff members at Bradford District NHS Foundation Trust. To achieve this, members of the Library Service (LS) run comprehensive monthly searches across a range of healthcare databases, then extract relevant data from the search results into this spreadsheet. Whilst we attempt to capture and record the majority of publications through this process, this process has some potential limitations:</t>
  </si>
  <si>
    <t>Sources searched</t>
  </si>
  <si>
    <t>The following healthcare databases are searched: Medline, Embase, Emcare, CINAHL, PsychInfo, British Nursing Index. These were selected as they are key healthcare databases. The following databases were also considered but could not be searched as they have no institution or author affiliation field: AMED, HMIC.</t>
  </si>
  <si>
    <t>Search strategy</t>
  </si>
  <si>
    <t>The search strategy was constructed by BDCFT librarians.</t>
  </si>
  <si>
    <t>Authors</t>
  </si>
  <si>
    <t>We have only included authors that have an explicit affiliation with BDCFT on the publication. It is therefore possible some staff members employed by BDCFT will be excluded if the only affiliation(s) given for them on a publication are for an external institution.</t>
  </si>
  <si>
    <t>If a publication has more than one BDCFT author, we record the first named BDCFT author as the primary author.</t>
  </si>
  <si>
    <t>Department allocation</t>
  </si>
  <si>
    <t>Where data is not available from the search results for department (and therefore division), an educated guess is made based on the article topic. If it is not possible to guess the department, then additional sources relating to the author are consulted, such as theBDCFT Connect site. Consulting additional sources takes time, so this method is only used for uncertainties.</t>
  </si>
  <si>
    <t>Primary author column</t>
  </si>
  <si>
    <t>This column denotes whether the local author is one of the first two or last two authors on a publication.</t>
  </si>
  <si>
    <t>Search strategies:</t>
  </si>
  <si>
    <t>Medline via OVID</t>
  </si>
  <si>
    <t>(bradford district care adj3 trust).in.</t>
  </si>
  <si>
    <t>EMBASE via OVID</t>
  </si>
  <si>
    <t>CINAHL via EBSCO</t>
  </si>
  <si>
    <t>"bradford district care".af.</t>
  </si>
  <si>
    <t>PsycINFO via Proquest</t>
  </si>
  <si>
    <t>(bradford district care N/3 trust).in.</t>
  </si>
  <si>
    <t>Primary Author</t>
  </si>
  <si>
    <t>Totals</t>
  </si>
  <si>
    <t>Adult and Children Physical Health Group</t>
  </si>
  <si>
    <t>Mental Health Care Group</t>
  </si>
  <si>
    <t>Clinical</t>
  </si>
  <si>
    <t>Digital Services</t>
  </si>
  <si>
    <t>Estates and Facilities</t>
  </si>
  <si>
    <t>Finance &amp; Contracting</t>
  </si>
  <si>
    <t>Human Resources and Organisational Development</t>
  </si>
  <si>
    <t>Women and Children</t>
  </si>
  <si>
    <t>Integration and Transformation</t>
  </si>
  <si>
    <t>Nursing and Quality</t>
  </si>
  <si>
    <t>Operation and Planning</t>
  </si>
  <si>
    <t>All</t>
  </si>
  <si>
    <t>Articles Published</t>
  </si>
  <si>
    <t>Cancer</t>
  </si>
  <si>
    <t>Chief Nurse</t>
  </si>
  <si>
    <t>Chief People Officer</t>
  </si>
  <si>
    <t>Clinical Support Services</t>
  </si>
  <si>
    <t>Medicine</t>
  </si>
  <si>
    <t>Specialist Services</t>
  </si>
  <si>
    <t>Surgery and Critical Care</t>
  </si>
  <si>
    <t>Primary Author?</t>
  </si>
  <si>
    <t>Department</t>
  </si>
  <si>
    <t>Leadership Team</t>
  </si>
  <si>
    <t>Title</t>
  </si>
  <si>
    <t>Journal</t>
  </si>
  <si>
    <t>Month</t>
  </si>
  <si>
    <t>Year</t>
  </si>
  <si>
    <t>Volume</t>
  </si>
  <si>
    <t>Issue</t>
  </si>
  <si>
    <t>Pages</t>
  </si>
  <si>
    <t>Publication type</t>
  </si>
  <si>
    <t>URL</t>
  </si>
  <si>
    <t>Local Author</t>
  </si>
  <si>
    <t>Column1</t>
  </si>
  <si>
    <t>No</t>
  </si>
  <si>
    <t>0-19 Services</t>
  </si>
  <si>
    <t>Carswell, Claire; Coventry, Peter A; Brown, Jennifer V E; Alderson, Sarah L; Double, Keith; Gilbody, Simon; Holt, Richard I G; Jacobs, Rowena; Lister, Jennie; Osborn, David; Shiers, David; Siddiqi, Najma; Taylor, Johanna; Kellar, Ian</t>
  </si>
  <si>
    <t>Development of a Supported Self-management Intervention for People With Severe Mental Illness and Type 2 Diabetes: Theory and Evidence-Based Co-design Approach</t>
  </si>
  <si>
    <t>Journal of Medical Internet Research</t>
  </si>
  <si>
    <t>e43597</t>
  </si>
  <si>
    <t>Journal article</t>
  </si>
  <si>
    <t>https://libkey.io/libraries/1391/10.2196/43597</t>
  </si>
  <si>
    <t xml:space="preserve">Keith Double; Najma Siddiqi </t>
  </si>
  <si>
    <t>Dental Services</t>
  </si>
  <si>
    <t>Rutter, Lucy; Duara, Raginie; Vinall-Collier, Karen A.; Owen, Jenny; Haley, Isabelle; Gray-Burrows, Kara A.; Hearnshaw, Simon; Marshman, Zoe; Day, Peter F.</t>
  </si>
  <si>
    <t>Experiences of newly qualified dentists in delivering oral health advice to parents/caregivers of young children—challenges and solutions</t>
  </si>
  <si>
    <t>Frontiers in Oral Health</t>
  </si>
  <si>
    <t>https://libkey.io/libraries/1391/10.3389/froh.2023.1079584</t>
  </si>
  <si>
    <t>Peter Day</t>
  </si>
  <si>
    <t>Child and Adolescent Mental Health</t>
  </si>
  <si>
    <t>Haw, Rebecca; Hartley, Samantha; Trelfa, Sarah; Taylor, Peter J.</t>
  </si>
  <si>
    <t>A systematic review and meta‐ethnography to explore people's experiences of psychotherapy for self‐harm</t>
  </si>
  <si>
    <t>British Journal of Clinical Psychology</t>
  </si>
  <si>
    <t>392-410</t>
  </si>
  <si>
    <t>Review</t>
  </si>
  <si>
    <t>https://libkey.io/libraries/1391/10.1111/bjc.12414</t>
  </si>
  <si>
    <t>Samantha Hartley</t>
  </si>
  <si>
    <t>Older People's Mental Health</t>
  </si>
  <si>
    <t>Caulfield, L; Arnold, S; Buckland, C de Biase, S; Hurst,C;  Sayer, A A; Witham, M D</t>
  </si>
  <si>
    <t>1447 DELIVERY OF RESISTANCE EXERCISE FOR OLDER PEOPLE LIVING WITH PROBABLE SARCOPENIA OR FRAILTY – FINDINGS FROM THE BEPOP PROJECT</t>
  </si>
  <si>
    <t>Age and Ageing</t>
  </si>
  <si>
    <t>S2</t>
  </si>
  <si>
    <t>Conference Abstract</t>
  </si>
  <si>
    <t>https://libkey.io/libraries/1391/10.1093/ageing/afad104.091</t>
  </si>
  <si>
    <t>Sarah de Biase</t>
  </si>
  <si>
    <t xml:space="preserve">Research and Development </t>
  </si>
  <si>
    <t>Clarke, Gemma; Crooks, Jodie; Bennett, Michael I.; Mirza, Zarina; OBE, Ruby Bhatti; Nazar, Wali; Mughal, Rahila; Ahmed, Shenaz</t>
  </si>
  <si>
    <t>Experiences of pain and pain management in advanced disease and serious illness for people from South Asian communities in Leeds and Bradford: a qualitative interview study</t>
  </si>
  <si>
    <t>BMC Palliative Care</t>
  </si>
  <si>
    <t>Journal Article</t>
  </si>
  <si>
    <t>https://libkey.io/libraries/1391/10.1186/s12904-023-01208-2</t>
  </si>
  <si>
    <t>Zarina Mirza; Wali Nazar; Rahila Muhgar</t>
  </si>
  <si>
    <t>Yes</t>
  </si>
  <si>
    <t>Pharmacy</t>
  </si>
  <si>
    <t>Molloy, Aisling</t>
  </si>
  <si>
    <t>MAOI prescribing: separating misconceptions from reality</t>
  </si>
  <si>
    <t>Prescriber</t>
  </si>
  <si>
    <t>10-14</t>
  </si>
  <si>
    <t>https://libkey.io/libraries/1391/10.1002/psb.2077</t>
  </si>
  <si>
    <t>Aisling Molloy</t>
  </si>
  <si>
    <t>Intensive Home Treatment Team</t>
  </si>
  <si>
    <t>Okonji, D; Walishetty, P</t>
  </si>
  <si>
    <t>Intensive Home Treatment Team (IHTT) Antipsychotic Initiation Baseline Physical Health Investigations Audit</t>
  </si>
  <si>
    <t>S1</t>
  </si>
  <si>
    <t>S174</t>
  </si>
  <si>
    <t>https://www.cambridge.org/core/services/aop-cambridge-core/content/view/D647F6FD71FD43B1FBBA50514ABB7278/S205647242300457Xa.pdf/div-class-title-intensive-home-treatment-team-ihtt-antipsychotic-initiation-baseline-physical-health-investigations-audit-div.pdf</t>
  </si>
  <si>
    <t>Deborah Okonji; Phalaksh Walishetty</t>
  </si>
  <si>
    <t>Community Mental Health Services</t>
  </si>
  <si>
    <t>Featherstone, Imogen; Siddiqi, Najma; Jones, Lesley; Coppo, Eleonora; Sheldon, Trevor; Hosie, Annmarie; Wolkowski, Anna; Bush, Shirley H; Taylor, Johanna; Teodorczuk, Andrew; Johnson, Miriam J</t>
  </si>
  <si>
    <t>‘It’s tough. It is hard’: A qualitative interview study of staff and volunteers caring for hospice in-patients with delirium.</t>
  </si>
  <si>
    <t>Palliative Medicine</t>
  </si>
  <si>
    <t>993-1005</t>
  </si>
  <si>
    <t>https://libkey.io/libraries/1391/10.1177/02692163231170655</t>
  </si>
  <si>
    <t>Najma Siddiqi</t>
  </si>
  <si>
    <t>Albalooshy, Amal; Duggal, Monty; Vinall‐Collier, Karen; Drummond, Bernadette; Day, Peter.</t>
  </si>
  <si>
    <t>The outcomes of auto‐transplanted premolars in the anterior maxilla following traumatic dental injuries</t>
  </si>
  <si>
    <t>Dental Traumatology</t>
  </si>
  <si>
    <t>40-49</t>
  </si>
  <si>
    <t>https://libkey.io/libraries/1391/10.1111/edt.12829</t>
  </si>
  <si>
    <t>Barber, Sophy K.; Kenny, Kate; Czochrowska, Ewa; Plakwicz, Pawel; Houghton, Nadine Y.; Day, Peter F.</t>
  </si>
  <si>
    <t>Identifying important prognostic factors and outcomes for autotransplantation of developing teeth: Clinicians' perspectives</t>
  </si>
  <si>
    <t>30-39</t>
  </si>
  <si>
    <t>https://libkey.io/libraries/1391/10.1111/edt.12843</t>
  </si>
  <si>
    <t>Carswell, Claire; Cogley, Clodagh; Bramham, Kate; Chilcot, Joseph; Noble, Helen; Siddiqi, Najma</t>
  </si>
  <si>
    <t>Chronic kidney disease and severe mental illness: a scoping review</t>
  </si>
  <si>
    <t>Journal of Nephrology</t>
  </si>
  <si>
    <t>1519-1547</t>
  </si>
  <si>
    <t>https://libkey.io/libraries/1391/10.1007/s40620-023-01599-8</t>
  </si>
  <si>
    <t>Loo, Jiann Lin ;Moyal, Deepak ;Musovic, Martina; Bhatia, Anshu</t>
  </si>
  <si>
    <t>WhatsApp TM for CESR: Experience From a Peer Support Group</t>
  </si>
  <si>
    <t>BJPsych Open</t>
  </si>
  <si>
    <t>S29</t>
  </si>
  <si>
    <t>https://libkey.io/10.1192/bjo.2023.143</t>
  </si>
  <si>
    <t>Moyal, Deepak</t>
  </si>
  <si>
    <t xml:space="preserve">Orimoloye, Olamide; Oluwaranti, Oluwaseun; Ugalahi, Theresa; Ugochukwu, Uju; Fapohunda, Mosun </t>
  </si>
  <si>
    <t>The Association of Black Psychiatrists (ABP-UK) and the RCPSYCH Introduction to Mentoring and Coaching: Impact of a Training Program</t>
  </si>
  <si>
    <t>S31</t>
  </si>
  <si>
    <t>https://libkey.io/10.1192/bjo.2023.148</t>
  </si>
  <si>
    <t>Ugalahi, Theresa</t>
  </si>
  <si>
    <t>Todowede, O; Afaq, S; Adhikary, A; Kanan, S; Shree, V; Jennings, HM; Faisal, MR; Nisar, Z; Khan, I; Desai, G; Huque, R; Siddiqi, N</t>
  </si>
  <si>
    <t>Barriers and facilitators to integrating depression care in tuberculosis services in South Asia: a multi-country qualitative study</t>
  </si>
  <si>
    <t>BMC Health Services Research</t>
  </si>
  <si>
    <t>118</t>
  </si>
  <si>
    <t>https://libkey.io/libraries/1391/10.1186/s12913-023-09783-z</t>
  </si>
  <si>
    <t>District Nursing/Community Matrons</t>
  </si>
  <si>
    <t>Snaith, Beverly; Sutton, Claire; Partington, Sarah; Moseley, Elizabeth</t>
  </si>
  <si>
    <t>Scoping of advanced clinical practitioner role implementation using national job advertisements: Document analysis</t>
  </si>
  <si>
    <t>Journal of Advanced Nursing</t>
  </si>
  <si>
    <t>2675-2683</t>
  </si>
  <si>
    <t>https://libkey.io/libraries/1391/10.1111/jan.15628</t>
  </si>
  <si>
    <t>Sarah Partington</t>
  </si>
  <si>
    <t>Tissue Viability</t>
  </si>
  <si>
    <t>Mooney, Annabelle</t>
  </si>
  <si>
    <t>EP405 USING NEGATIVE PRESSURE WOUND THERAPY (NPWT)* IN A COMPLEX ABDOMINAL WOUND TO HELP FACILITATE TIMELY ADJUNCT THERAPY</t>
  </si>
  <si>
    <t xml:space="preserve">Journal of Wound Management </t>
  </si>
  <si>
    <t>260</t>
  </si>
  <si>
    <t>https://journals.cambridgemedia.com.au/application/files/9116/8920/7316/JWM_Abstracts_LR.pdf</t>
  </si>
  <si>
    <t>Annabelle Mooney</t>
  </si>
  <si>
    <t>Timms, L., Bux, S., Maybin, L. et al</t>
  </si>
  <si>
    <t>A multi-site service evaluation of silver diamine fluoride use for children</t>
  </si>
  <si>
    <t>British Dental Journal</t>
  </si>
  <si>
    <t>269–272</t>
  </si>
  <si>
    <t>https://libkey.io/libraries/1391/10.1038/s41415-023-6175-0</t>
  </si>
  <si>
    <t>Linzi Maybin</t>
  </si>
  <si>
    <t>Gray-Burrows, K., Day, P., El-Yousfi, S. et al</t>
  </si>
  <si>
    <t>A national survey of supervised toothbrushing programmes in England</t>
  </si>
  <si>
    <t>https://libkey.io/libraries/1391/10.1038/s41415-023-6182-1</t>
  </si>
  <si>
    <t>Kenny, KP, Pavitt, S, Foy, R, Day, PF</t>
  </si>
  <si>
    <t>Improving data quality from routine clinical appointments—Development of a minimum dataset for traumatic dental injuries in children and adolescents</t>
  </si>
  <si>
    <t>https://libkey.io/libraries/1391/10.1111/edt.12876</t>
  </si>
  <si>
    <t xml:space="preserve">Library Services </t>
  </si>
  <si>
    <t>Chapman, LS; Flurey, CA;  Redmond, AC; Richards, P; Hofstetter, C; Tapster, B; Emmel; J, Helliwell, PS; Menz, HB; Hannan, MT;  Shea, B; Siddle, HJ</t>
  </si>
  <si>
    <t>Living with foot and ankle disorders in rheumatic and musculoskeletal diseases: A systematic review of qualitative studies to inform the work of the OMERACT Foot and Ankle Working Group</t>
  </si>
  <si>
    <t>Seminars in Arthritis and Rheumatism</t>
  </si>
  <si>
    <t>https://libkey.io/libraries/1391/10.1016/j.semarthrit.2023.152212</t>
  </si>
  <si>
    <t>Jenny Emmel</t>
  </si>
  <si>
    <t>Coales, Eleanor; Hill, Andrew; Suzanne Heywood‐Everett; Rabbee, Jinan; Mansfield, Michael; Grace, Clare; Beeton, Ian;  Traviss‐Turner, Gemma</t>
  </si>
  <si>
    <t>Adapting an online guided self‐help intervention for the management of binge eating in adults with type 2 diabetes: The POSE‐D study</t>
  </si>
  <si>
    <t>Diabetic Medicine</t>
  </si>
  <si>
    <t>e15082</t>
  </si>
  <si>
    <t>https://libkey.io/10.1111/dme.15082</t>
  </si>
  <si>
    <t>Suzanne Heywood-Everett</t>
  </si>
  <si>
    <t>Chapman, L.; Flurey, C.; Redmond, A.; Richards, P.; Hofstetter, C.; Tapster, B.; Emmel, J.; Helliwell, P.; Menz, H.; Marian, H.; Shea, B.; Siddle, H. J.</t>
  </si>
  <si>
    <t>POS1196-HPR WHAT OUTCOMES MATTER TO PATIENTS WITH FOOT AND ANKLE DISORDERS IN RHEUMATIC AND MUSCULOSKELETAL DISEASES? FINDINGS FROM A QUALITATIVE SYNTHESIS AND SCOPING REVIEW OF THE LITERATURE</t>
  </si>
  <si>
    <t>Annals of the Rheumatic Diseases</t>
  </si>
  <si>
    <t>930-931</t>
  </si>
  <si>
    <t>Poster View</t>
  </si>
  <si>
    <t>https://libkey.io/libraries/1391/10.1136/annrheumdis-2023-eular.5474</t>
  </si>
  <si>
    <t>Dawes, Piers; Pool, Jackie; Charalambous, Anna Pavlina; Côté, Mathieu; David, Renaud; Helmer, Catherine; Laforce, Robert; Politis, Antonis; Russell, Gregor; Sirois, Marie-Josée; Thodi, Chyrssoula; Yeung, Wai Kent; Leroi, Iracema</t>
  </si>
  <si>
    <t>Assessing the pool activity level (PAL) checklist for use with people with hearing and vision loss</t>
  </si>
  <si>
    <t>Geriatric Nursing</t>
  </si>
  <si>
    <t>https://libkey.io/libraries/1391/10.1016/j.gerinurse.2023.06.001</t>
  </si>
  <si>
    <t>Gregor Russell</t>
  </si>
  <si>
    <t>Eccles, Claire; Malik, Osman; Hedderly, Tammy</t>
  </si>
  <si>
    <t>Functional neurological disorder and functional tic-like behaviours: what do paediatricians need to know?</t>
  </si>
  <si>
    <t>Paediatrics and Child Health</t>
  </si>
  <si>
    <t>313-317</t>
  </si>
  <si>
    <t>https://libkey.io/libraries/1391/10.1016/j.paed.2023.07.004</t>
  </si>
  <si>
    <t>Claire Eccles</t>
  </si>
  <si>
    <t>Bryans, Anna; Siddiqi, Najma; Burry, Lisa; Clarke, Mike; Koffman, Jonathan; Agar, Meera R; Rose, Louise</t>
  </si>
  <si>
    <t>A Core Outcome Set for Interventions to Prevent and/or Treat Delirium in Palliative Care</t>
  </si>
  <si>
    <t xml:space="preserve">Journal of Pain and Symptom Management </t>
  </si>
  <si>
    <t>293-300</t>
  </si>
  <si>
    <t>https://libkey.io/libraries/1391/10.1016/j.jpainsymman.2023.05.013</t>
  </si>
  <si>
    <t>Heywood-Everett, Suzanne; Henderson, Rebecca; Webb, Claire; Bland, Amy R.</t>
  </si>
  <si>
    <t>Psychosocial factors impacting community-based pressure ulcer prevention: A systematic review</t>
  </si>
  <si>
    <t xml:space="preserve">International Journal of Nursing Studies </t>
  </si>
  <si>
    <t>https://libkey.io/10.1016/j.ijnurstu.2023.104561</t>
  </si>
  <si>
    <t>Heywood-Everett, Suzanne; Webb, Claire</t>
  </si>
  <si>
    <t>Appuhamy, Koralagamage Kavindu;Podmore, Danielle;Mitchell, Alex;Ahmed, Helal Uddin;Ashworth, Mark;Boehnke, Jan R.;Chongtham, Virtu;Chowdhury, Asiful Haidar;Garcia, Olga P.;Holt, Richard I. G.;Huque, Rumana;Muliyala, Krishna Prasad;Onstenk, Eline Klein;Rajan, Sukanya;Shiers, David;Siddiqi, Najma;Manjunatha, S. and Zavala, Gerardo A.</t>
  </si>
  <si>
    <t>Risk factors associated with overweight and obesity in people with severe mental illness in South Asia: cross-sectional study in Bangladesh, India, and Pakistan</t>
  </si>
  <si>
    <t xml:space="preserve">Journal of Nutritional Science </t>
  </si>
  <si>
    <t>e116</t>
  </si>
  <si>
    <t>https://libkey.io/10.1017/jns.2023.100</t>
  </si>
  <si>
    <t>Némat SM, Kenny KP, Day PF</t>
  </si>
  <si>
    <t>Special considerations in paediatric dental trauma</t>
  </si>
  <si>
    <t>Primary Dental Journal</t>
  </si>
  <si>
    <t>64-71</t>
  </si>
  <si>
    <t>https://libkey.io/10.1177/20501684231211413</t>
  </si>
  <si>
    <t>Tudor, Lewis; Harenwall, Sari; Henderson, Rebecca;  Bland, Amy R.</t>
  </si>
  <si>
    <t>Post-covid-19 syndrome: Self-compassion and psychological flexibility moderate the relationship between physical symptom load and psychosocial impact</t>
  </si>
  <si>
    <t>https://libkey.io/10.1016/j.actpsy.2023.104093</t>
  </si>
  <si>
    <t>Sari Harenwall</t>
  </si>
  <si>
    <t>Marshman, Zoe;  Fairhurst, Caroline;  El Yousfi, Sarab;  Whiteside, Katie;  Ainsworth, Hannah;  Chestnutt, Ivor G.;  Day, Peter F.;  Dey, Donna;  Hewitt, Catherine;  Hicks, Katie;  Pavitt, Sue;  Robertson, Mark;  Robinson-Smith, Lyn;  Sykes, Debbie;  Torgerson, David;  Turner, Emma;  Innes, Nicola</t>
  </si>
  <si>
    <t>The oral health of secondary school pupils: baseline data from the Brushing RemInder 4 Good oral HealTh (BRIGHT) trial</t>
  </si>
  <si>
    <t>https://libkey.io/10.1038/s41415-023-6557-3</t>
  </si>
  <si>
    <t>Rajan, Sukanya; Mitchell, Alex; Zavala, Gerardo A.; Podmore, Danielle; Khali, Humaira; Chowdhury, Asiful H.; Muliyala, Krishna Prasad; Appuhamy, Koralagamage Kavindu; Aslam, Faiza; Nizami, Asad T.; Huque, Rumana; Shiers, David; Murthy, Pratima; Siddiqi, Najma and Siddiqi, Kamran</t>
  </si>
  <si>
    <t>Tobacco use in people with severe mental illness: Findings from a multi-country survey of mental health institutions in South Asia</t>
  </si>
  <si>
    <t xml:space="preserve">Tobacco Induced Diseases </t>
  </si>
  <si>
    <t> https://libkey.io/10.18332/tid/174361</t>
  </si>
  <si>
    <t>Inpatient Services</t>
  </si>
  <si>
    <t>Lindh, Freddy</t>
  </si>
  <si>
    <t>All senses, in all spaces</t>
  </si>
  <si>
    <t>OT News</t>
  </si>
  <si>
    <t>December</t>
  </si>
  <si>
    <t>https://viewer.joomag.com/otnews-december-2023/0609802001702287090</t>
  </si>
  <si>
    <t>Freddy Lindh</t>
  </si>
  <si>
    <t>Haylor, Helen; Sparkes, Tony; Armitage, Gerry; Dawson-Jones, Melanie; Double, Keith; Edwards, Lisa</t>
  </si>
  <si>
    <t>The process and perspective of serious incident investigations in adult community mental health services: integrative review and synthesis</t>
  </si>
  <si>
    <t>BJPsych Bulletin</t>
  </si>
  <si>
    <t>https://libkey.io/10.1192/bjb.2023.98</t>
  </si>
  <si>
    <t xml:space="preserve">Helen Haylor; Gerry Armitage; Melanie Dawson-Jones; Keith Double </t>
  </si>
  <si>
    <t>Innes, Nicola; Fairhurst, Caroline; Whiteside, Katie; Ainsworth, Hannah; Sykes, Debbie; El Yousfi, Sarab; Turner, Emma; Chestnutt, Ivor G.; Keetharuth, Anju; Dixon, Simon; Day, Peter F.; Seifo, Nassar; Gilchrist, Fiona; Hicks, Katie; Kellar, Ian; Al-Yaseen, Waraf; Araujo, Mariana; Dey, Donna; Hewitt, Catherine; Pavitt, Sue, et al</t>
  </si>
  <si>
    <t>Behaviour change intervention for toothbrushing (lesson and text messages) to prevent dental caries in secondary school pupils: The BRIGHT randomized control trial</t>
  </si>
  <si>
    <t>Community Dentistry and Oral Epidemiology</t>
  </si>
  <si>
    <t>https://libkey.io/10.1111/cdoe.12940</t>
  </si>
  <si>
    <t>Kenny, Kate P.; Chauhan, Amrit; Pavitt, Sue; Foy, Robbie; Day, Peter F.</t>
  </si>
  <si>
    <t>Qualitative research in dental traumatology—A narrative review</t>
  </si>
  <si>
    <t>https://libkey.io/10.1111/edt.12935</t>
  </si>
  <si>
    <t>Siddiqui, Faraz; Hewitt, Catherine; Jennings, Hannah; Coales, Karen; Mazhar, Laraib; Boeckmann, Melanie;Siddiqi, Najma</t>
  </si>
  <si>
    <t>Self-management of chronic, non-communicable diseases in South Asian settings: A systematic mixed-studies review</t>
  </si>
  <si>
    <t xml:space="preserve">PLOS Global Public Health </t>
  </si>
  <si>
    <t>e0001668</t>
  </si>
  <si>
    <t>https://libkey.io/10.1371/journal.pgph.0001668</t>
  </si>
  <si>
    <t>Petkova, E; Ciarleglio, A; Casey, P: Poole; N; Kaufman, K; Lawrie, SM; Siddiqi, N et al</t>
  </si>
  <si>
    <t>Positive thinking about negative studies</t>
  </si>
  <si>
    <t>The British Journal of Psychiatry</t>
  </si>
  <si>
    <t>https://libkey.io/libraries/1391/10.1192/bjp.2023.155</t>
  </si>
  <si>
    <t xml:space="preserve">Matias, Maria Ana; Jacobs,  Rowena; Aragón, María José; Fernandes, Luis; Gutacker, Nils; Siddiqi, Najma; Kasteridis, Panagiotis </t>
  </si>
  <si>
    <t>Assessing the uptake of incentivised physical health checks for people with serious mental illness</t>
  </si>
  <si>
    <t>British Journal of General Practice</t>
  </si>
  <si>
    <t>0532</t>
  </si>
  <si>
    <t>https://libkey.io/libraries/1391/10.3399/BJGP.2023.0532</t>
  </si>
  <si>
    <t>Evans, Ruth P.;   Bryant, Louise D.;   Russell, Gregor;    Absolom, Kate</t>
  </si>
  <si>
    <t>Trust and acceptability of data-driven clinical recommendations in everyday practice: A scoping review</t>
  </si>
  <si>
    <t xml:space="preserve">International Journal of Medical Informatics </t>
  </si>
  <si>
    <t>https://libkey.io/10.1016/j.ijmedinf.2024.105342</t>
  </si>
  <si>
    <t>Russell, Gregor</t>
  </si>
  <si>
    <t>Halstead, Sean;   Sartorius, Norman;   Every-Palmer, Susanna;   Siddiqi, Najma;   de Girolamo, Giovanni;   Siskind, Dan;    Warren, Nicola</t>
  </si>
  <si>
    <t>Physical multimorbidity and mental illness: A global challenge</t>
  </si>
  <si>
    <t>Australian &amp; New Zealand Journal of Psychiatry</t>
  </si>
  <si>
    <t>293-296</t>
  </si>
  <si>
    <t>https://libkey.io/10.1177/00048674241235587</t>
  </si>
  <si>
    <t>Howard, Robert;   Cort, Elizabeth;   Rawlinson, Charlotte;   Wiegand, Martin;   Downey, Anne;   Lawrence, Vanessa;   Banerjee, Sube;   Bentham, Peter;   Fox, Chris;   Harwood, Rowan;   Hunter, Rachel;   Livingston, Gill;   Moniz‐Cook, Esme;   Panca, Monica;   Raczek, Malgorzata;   Ivenso, Chineze;   Russell, Gregor;   Thomas, Alan;   Wilkinson, Philip;   Freemantle, Nicholas, et al</t>
  </si>
  <si>
    <t>Adapted problem adaptation therapy for depression in mild to moderate alzheimer's disease dementia: A randomized controlled trial</t>
  </si>
  <si>
    <t>Alzheimer's &amp; Dementia</t>
  </si>
  <si>
    <t>https://libkey.io/libraries/1391/10.1002/alz.13766</t>
  </si>
  <si>
    <t>Jameson, Adam; Faisal, Muhammad; Fylan, Beth; Bristow, Greg C.; Sohal, Jaspreet; Dalton, Caroline; Sagoo, Gurdeep S.; Cardno, Alastair G.; McLean, Samantha L.</t>
  </si>
  <si>
    <t>Proportion of Antipsychotics with CYP2D6 Pharmacogenetic (PGx) Associations Prescribed in an Early Intervention in Psychosis (EIP) Cohort: A Cross-Sectional Study</t>
  </si>
  <si>
    <t xml:space="preserve">Journal of Psychopharmacology </t>
  </si>
  <si>
    <t> https://libkey.io/10.1177/02698811241238283</t>
  </si>
  <si>
    <t>Adam Jameson; Jaspreet Sohal</t>
  </si>
  <si>
    <t>Kaur, Karamdeep</t>
  </si>
  <si>
    <t>'Reputation, reputation, reputation! Oh, I have lost my reputation!'; A literature review on alcohol addiction in the British Sikh and/or Punjabi community and the barriers to accessing support</t>
  </si>
  <si>
    <t xml:space="preserve">Alcohol and Alcoholism </t>
  </si>
  <si>
    <t>agad080</t>
  </si>
  <si>
    <t>https://libkey.io/10.1093/alcalc/agad080</t>
  </si>
  <si>
    <t>Karamdeep Kaur</t>
  </si>
  <si>
    <t>O'Neill, James R.; Jameson, Adam; McLean, Samantha L.; Dixon, Michael; Cardno, Alastair G.;Lawrence, Christopher</t>
  </si>
  <si>
    <t>A proposal for reducing maximum target doses of drugs for psychosis: Reviewing dose-response literature</t>
  </si>
  <si>
    <t>https://libkey.io/10.1177/02698811241239543</t>
  </si>
  <si>
    <t xml:space="preserve">Adam Jameson </t>
  </si>
  <si>
    <t>A guide to prescribing valproate medicines safely</t>
  </si>
  <si>
    <t>5-9</t>
  </si>
  <si>
    <t>https://libkey.io/libraries/1391/10.1002/psb.2115</t>
  </si>
  <si>
    <t>Ridsdale, Lucy; Gilchrist, Fiona; Balmer, Richard C.; Skelton, Ruth; Sidebotham, Peter D.; Harris, Jenny C.</t>
  </si>
  <si>
    <t>British Society of Paediatric Dentistry: A policy document on dental neglect in children</t>
  </si>
  <si>
    <t>International Journal of Paediatric Dentistry</t>
  </si>
  <si>
    <t>160-168</t>
  </si>
  <si>
    <t>https://libkey.io/libraries/1391/10.1111/ipd.13120</t>
  </si>
  <si>
    <t>Nabila Ali;  Anna Purna Basu; Sara Basuc; Caroline Bond; Eleanor J. Bryant; Emily Chapman; Amrit Chauhan; Samuel J.R.A Chawner; Peter Day; Emily Douse; Lucy Eddy; Mai Elshehaly; Rai Fayette; Melissa Gladstone; Kara Gray-Burrows; Karen Guldberg; Sean Harris; Calum Hartley; Judith Lunn; Prithvi Perepa; Rachel Pilling; Lauren Powell; Pamela Qualter; Judith Rankin; Sue Robson; Leanne Rogan; Fiona Routh; Rebecca Salmon; Danielle Smith; Kuldeep Sohal; Lydia Gabriela Speyer; Paul Sullivan; Jacqueline Taylor; Paraskevi Triantafyllopoulou; Marianne B.M. van den Bree</t>
  </si>
  <si>
    <t>An evidence-based plan for addressing the autism assessment and support crisis</t>
  </si>
  <si>
    <t>Report</t>
  </si>
  <si>
    <t>https://durham-repository.worktribe.com/output/2189854</t>
  </si>
  <si>
    <t xml:space="preserve">Siddiqi, Najma; Stadler, Marietta; Holt, Richard I.G. </t>
  </si>
  <si>
    <t>Mental Disorders and Diabetes</t>
  </si>
  <si>
    <t>Textbook of Diabetes, Sixth Edition</t>
  </si>
  <si>
    <t>Ch 65</t>
  </si>
  <si>
    <t>Book chapter</t>
  </si>
  <si>
    <t>https://onlinelibrary.wiley.com/doi/abs/10.1002/9781119697473.ch65</t>
  </si>
  <si>
    <t>Bradford &amp; Airedale Neurodevelopment Service</t>
  </si>
  <si>
    <t>Continence</t>
  </si>
  <si>
    <t>Early Intervention Psychosis</t>
  </si>
  <si>
    <t>Falls Prevention</t>
  </si>
  <si>
    <t>First Response Service</t>
  </si>
  <si>
    <t>Homeless and New Arrivals</t>
  </si>
  <si>
    <t>Improving Access to Psychological Therapies</t>
  </si>
  <si>
    <t>Integrated Outreach</t>
  </si>
  <si>
    <t>Learning Disability</t>
  </si>
  <si>
    <t>Palliative Care Services</t>
  </si>
  <si>
    <t>Podiatry</t>
  </si>
  <si>
    <t>Practical Training Unit</t>
  </si>
  <si>
    <t>Primary Care Wellbeing</t>
  </si>
  <si>
    <t>Proactive Care Team</t>
  </si>
  <si>
    <t>Specialist Children's Services</t>
  </si>
  <si>
    <t>Specialist Mother and Baby</t>
  </si>
  <si>
    <t>Speech and Language Therapy</t>
  </si>
  <si>
    <t>Step Forward Centre</t>
  </si>
  <si>
    <t>How to add Departments to the list</t>
  </si>
  <si>
    <t>Copy the data from the Departments column into a new sheet</t>
  </si>
  <si>
    <t>Add the new Department to the list and select the correct Lead Team</t>
  </si>
  <si>
    <t>Highlight the Departments column</t>
  </si>
  <si>
    <t>Sort and  click Expand the selection</t>
  </si>
  <si>
    <t>Go to the Publications Details sheet</t>
  </si>
  <si>
    <t>Go to column B and select data validation. Clear All - OK</t>
  </si>
  <si>
    <t>Delete the information in the column using the delete button</t>
  </si>
  <si>
    <t>Add data validation by clicking Data Validation and highlighting the column on Divisions and Departments sheet. Click OK</t>
  </si>
  <si>
    <t>Copy the data from the Departments columnback into the column</t>
  </si>
  <si>
    <t>Go to the top cell in Column B</t>
  </si>
  <si>
    <t>Use the little square at the bottom of the cell to drag and duplicate the data validation to all cells</t>
  </si>
  <si>
    <t>Click CTRL and select the option V for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</si>
</sst>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name val="Calibri"/>
      <family val="2"/>
      <scheme val="minor"/>
    </font>
    <font>
      <u/>
      <sz val="11"/>
      <color theme="10"/>
      <name val="Calibri"/>
      <family val="2"/>
      <scheme val="minor"/>
    </font>
    <font>
      <sz val="10"/>
      <color rgb="FF212121"/>
      <name val="Segoe UI"/>
      <family val="2"/>
    </font>
    <font>
      <sz val="11"/>
      <color theme="0"/>
      <name val="Calibri"/>
      <family val="2"/>
      <scheme val="minor"/>
    </font>
    <font>
      <sz val="11"/>
      <color rgb="FF000000"/>
      <name val="Calibri"/>
      <family val="2"/>
    </font>
    <font>
      <sz val="11"/>
      <color rgb="FF00000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0" tint="-0.14999847407452621"/>
        <bgColor theme="0" tint="-0.14999847407452621"/>
      </patternFill>
    </fill>
  </fills>
  <borders count="10">
    <border>
      <left/>
      <right/>
      <top/>
      <bottom/>
      <diagonal/>
    </border>
    <border>
      <left style="thin">
        <color theme="0" tint="-0.249977111117893"/>
      </left>
      <right style="thin">
        <color theme="0" tint="-0.249977111117893"/>
      </right>
      <top style="thin">
        <color theme="0" tint="-0.249977111117893"/>
      </top>
      <bottom style="medium">
        <color theme="5"/>
      </bottom>
      <diagonal/>
    </border>
    <border>
      <left style="thin">
        <color theme="0" tint="-0.249977111117893"/>
      </left>
      <right/>
      <top style="thin">
        <color theme="0" tint="-0.249977111117893"/>
      </top>
      <bottom style="medium">
        <color theme="5"/>
      </bottom>
      <diagonal/>
    </border>
    <border>
      <left/>
      <right/>
      <top style="thin">
        <color theme="0" tint="-0.249977111117893"/>
      </top>
      <bottom style="medium">
        <color theme="5"/>
      </bottom>
      <diagonal/>
    </border>
    <border>
      <left/>
      <right style="thin">
        <color theme="0" tint="-0.249977111117893"/>
      </right>
      <top style="thin">
        <color theme="0" tint="-0.249977111117893"/>
      </top>
      <bottom style="medium">
        <color theme="5"/>
      </bottom>
      <diagonal/>
    </border>
    <border>
      <left/>
      <right/>
      <top style="medium">
        <color theme="5"/>
      </top>
      <bottom style="medium">
        <color theme="5"/>
      </bottom>
      <diagonal/>
    </border>
    <border>
      <left/>
      <right/>
      <top/>
      <bottom style="medium">
        <color theme="5"/>
      </bottom>
      <diagonal/>
    </border>
    <border>
      <left style="thin">
        <color theme="0" tint="-0.249977111117893"/>
      </left>
      <right/>
      <top style="medium">
        <color theme="5"/>
      </top>
      <bottom/>
      <diagonal/>
    </border>
    <border>
      <left style="thin">
        <color theme="0" tint="-0.249977111117893"/>
      </left>
      <right/>
      <top/>
      <bottom style="medium">
        <color theme="5"/>
      </bottom>
      <diagonal/>
    </border>
    <border>
      <left/>
      <right/>
      <top/>
      <bottom style="medium">
        <color theme="1"/>
      </bottom>
      <diagonal/>
    </border>
  </borders>
  <cellStyleXfs count="2">
    <xf numFmtId="0" fontId="0" fillId="0" borderId="0"/>
    <xf numFmtId="0" fontId="6" fillId="0" borderId="0" applyNumberFormat="0" applyFill="0" applyBorder="0" applyAlignment="0" applyProtection="0"/>
  </cellStyleXfs>
  <cellXfs count="56">
    <xf numFmtId="0" fontId="0" fillId="0" borderId="0" xfId="0"/>
    <xf numFmtId="0" fontId="0" fillId="0" borderId="0" xfId="0" applyAlignment="1">
      <alignment vertical="center" wrapText="1"/>
    </xf>
    <xf numFmtId="0" fontId="6" fillId="0" borderId="0" xfId="1" applyBorder="1" applyAlignment="1">
      <alignment vertical="center" wrapText="1"/>
    </xf>
    <xf numFmtId="0" fontId="8" fillId="2" borderId="1" xfId="0" applyFont="1" applyFill="1" applyBorder="1" applyAlignment="1">
      <alignment horizontal="left" vertical="center" wrapText="1"/>
    </xf>
    <xf numFmtId="17" fontId="8" fillId="2" borderId="1" xfId="0" applyNumberFormat="1"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3" fillId="3" borderId="0" xfId="0" applyFont="1" applyFill="1"/>
    <xf numFmtId="0" fontId="8" fillId="2" borderId="1" xfId="0" applyFont="1" applyFill="1" applyBorder="1" applyAlignment="1">
      <alignment horizontal="center" vertical="center" wrapText="1"/>
    </xf>
    <xf numFmtId="0" fontId="2" fillId="3" borderId="0" xfId="0" applyFont="1" applyFill="1"/>
    <xf numFmtId="0" fontId="4" fillId="3" borderId="0" xfId="0" applyFont="1" applyFill="1" applyAlignment="1">
      <alignment horizontal="center"/>
    </xf>
    <xf numFmtId="0" fontId="2" fillId="3" borderId="0" xfId="0" applyFont="1" applyFill="1" applyAlignment="1">
      <alignment horizontal="center"/>
    </xf>
    <xf numFmtId="0" fontId="3" fillId="3" borderId="0" xfId="0" applyFont="1" applyFill="1" applyAlignment="1">
      <alignment horizontal="center"/>
    </xf>
    <xf numFmtId="0" fontId="4" fillId="3" borderId="0" xfId="0" applyFont="1" applyFill="1"/>
    <xf numFmtId="0" fontId="0" fillId="3" borderId="0" xfId="0" applyFill="1" applyAlignment="1">
      <alignment horizontal="left" vertical="top"/>
    </xf>
    <xf numFmtId="0" fontId="8" fillId="2" borderId="2" xfId="0" applyFont="1" applyFill="1" applyBorder="1" applyAlignment="1">
      <alignment horizontal="left" vertical="center" wrapText="1"/>
    </xf>
    <xf numFmtId="0" fontId="8" fillId="2" borderId="6" xfId="0" applyFont="1"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2" fillId="3" borderId="0" xfId="0" applyFont="1" applyFill="1" applyAlignment="1">
      <alignment horizontal="left" vertical="top"/>
    </xf>
    <xf numFmtId="0" fontId="0" fillId="3" borderId="0" xfId="0" applyFill="1" applyAlignment="1">
      <alignment horizontal="center" readingOrder="1"/>
    </xf>
    <xf numFmtId="0" fontId="0" fillId="3" borderId="0" xfId="0" applyFill="1" applyAlignment="1">
      <alignment readingOrder="1"/>
    </xf>
    <xf numFmtId="0" fontId="0" fillId="4" borderId="0" xfId="0" applyFill="1" applyAlignment="1">
      <alignment horizontal="left"/>
    </xf>
    <xf numFmtId="0" fontId="0" fillId="0" borderId="0" xfId="0" applyAlignment="1">
      <alignment horizontal="center" vertical="center"/>
    </xf>
    <xf numFmtId="0" fontId="0" fillId="0" borderId="0" xfId="0" applyAlignment="1">
      <alignment vertical="center"/>
    </xf>
    <xf numFmtId="17"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6" fillId="0" borderId="0" xfId="1" applyBorder="1" applyAlignment="1">
      <alignment vertical="center"/>
    </xf>
    <xf numFmtId="49" fontId="0" fillId="0" borderId="0" xfId="0" applyNumberFormat="1" applyAlignment="1">
      <alignment horizontal="center" vertical="center"/>
    </xf>
    <xf numFmtId="0" fontId="7" fillId="0" borderId="0" xfId="0" applyFont="1" applyAlignment="1">
      <alignment vertical="center"/>
    </xf>
    <xf numFmtId="16" fontId="0" fillId="0" borderId="0" xfId="0" applyNumberFormat="1" applyAlignment="1">
      <alignment horizontal="center" vertical="center" wrapText="1"/>
    </xf>
    <xf numFmtId="0" fontId="8" fillId="2" borderId="0" xfId="0" applyFont="1" applyFill="1" applyAlignment="1">
      <alignment horizontal="left" vertical="center" wrapText="1"/>
    </xf>
    <xf numFmtId="0" fontId="0" fillId="5" borderId="0" xfId="0" applyFill="1" applyAlignment="1">
      <alignment vertical="center"/>
    </xf>
    <xf numFmtId="0" fontId="0" fillId="5" borderId="9" xfId="0" applyFill="1" applyBorder="1" applyAlignment="1">
      <alignment vertical="center"/>
    </xf>
    <xf numFmtId="0" fontId="2" fillId="5" borderId="0" xfId="0" applyFont="1" applyFill="1" applyAlignment="1">
      <alignment vertical="center"/>
    </xf>
    <xf numFmtId="0" fontId="2" fillId="0" borderId="0" xfId="0" applyFont="1"/>
    <xf numFmtId="0" fontId="6" fillId="0" borderId="0" xfId="1" applyAlignment="1">
      <alignment vertical="center"/>
    </xf>
    <xf numFmtId="0" fontId="6" fillId="0" borderId="0" xfId="1" applyAlignment="1">
      <alignment horizontal="center" vertical="center"/>
    </xf>
    <xf numFmtId="0" fontId="0" fillId="0" borderId="0" xfId="0" applyAlignment="1">
      <alignment horizontal="left" vertical="center"/>
    </xf>
    <xf numFmtId="49" fontId="6" fillId="0" borderId="0" xfId="1" applyNumberFormat="1" applyBorder="1" applyAlignment="1">
      <alignment horizontal="fill" vertical="center"/>
    </xf>
    <xf numFmtId="49" fontId="1" fillId="0" borderId="0" xfId="0" applyNumberFormat="1" applyFont="1" applyAlignment="1">
      <alignment horizontal="fill" vertical="center"/>
    </xf>
    <xf numFmtId="0" fontId="9" fillId="0" borderId="0" xfId="0" applyFont="1"/>
    <xf numFmtId="0" fontId="9" fillId="0" borderId="0" xfId="0" applyFont="1" applyAlignment="1">
      <alignment wrapText="1"/>
    </xf>
    <xf numFmtId="17" fontId="9" fillId="0" borderId="0" xfId="0" applyNumberFormat="1"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6" fillId="0" borderId="0" xfId="1" applyFill="1" applyBorder="1" applyAlignment="1">
      <alignment vertical="center"/>
    </xf>
    <xf numFmtId="0" fontId="10" fillId="0" borderId="0" xfId="0" applyFont="1"/>
    <xf numFmtId="0" fontId="6" fillId="0" borderId="0" xfId="1"/>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0" fillId="3" borderId="5" xfId="0"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cellXfs>
  <cellStyles count="2">
    <cellStyle name="Hyperlink" xfId="1" builtinId="8"/>
    <cellStyle name="Normal" xfId="0" builtinId="0"/>
  </cellStyles>
  <dxfs count="18">
    <dxf>
      <alignment vertical="center" textRotation="0" indent="0" justifyLastLine="0" shrinkToFit="0" readingOrder="0"/>
    </dxf>
    <dxf>
      <font>
        <b val="0"/>
      </font>
      <alignment vertical="center" textRotation="0" indent="0" justifyLastLine="0" shrinkToFit="0" readingOrder="0"/>
    </dxf>
    <dxf>
      <font>
        <b val="0"/>
        <name val="Calibri"/>
        <scheme val="minor"/>
      </font>
      <numFmt numFmtId="30" formatCode="@"/>
      <alignment horizontal="fill" vertical="center" textRotation="0" wrapText="0" indent="0" justifyLastLine="0" shrinkToFit="0" readingOrder="0"/>
    </dxf>
    <dxf>
      <font>
        <b val="0"/>
      </font>
      <alignment vertical="center" textRotation="0" indent="0" justifyLastLine="0" shrinkToFit="0" readingOrder="0"/>
    </dxf>
    <dxf>
      <alignment horizontal="center"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22" formatCode="mmm\-yy"/>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numFmt numFmtId="0" formatCode="Genera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vertical="center" textRotation="0" indent="0" justifyLastLine="0" shrinkToFit="0" readingOrder="0"/>
    </dxf>
    <dxf>
      <border outline="0">
        <bottom style="medium">
          <color theme="5"/>
        </bottom>
      </border>
    </dxf>
    <dxf>
      <font>
        <b val="0"/>
        <i val="0"/>
        <strike val="0"/>
        <condense val="0"/>
        <extend val="0"/>
        <outline val="0"/>
        <shadow val="0"/>
        <u val="none"/>
        <vertAlign val="baseline"/>
        <sz val="11"/>
        <color theme="0"/>
        <name val="Calibri"/>
        <family val="2"/>
        <scheme val="minor"/>
      </font>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eira.Dawson\AppData\Local\Microsoft\Windows\INetCache\Content.Outlook\0I7MKEU4\Copy%20of%20Trust%20Research%20Publications%20-%20Numbered%20by%20Discipline.xlsx" TargetMode="External"/><Relationship Id="rId1" Type="http://schemas.openxmlformats.org/officeDocument/2006/relationships/externalLinkPath" Target="file:///C:\Users\Keira.Dawson\AppData\Local\Microsoft\Windows\INetCache\Content.Outlook\0I7MKEU4\Copy%20of%20Trust%20Research%20Publications%20-%20Numbered%20by%20Discip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2023-24 Summary"/>
      <sheetName val="Data"/>
      <sheetName val="Divisions and Depts"/>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E442E5-2926-49E2-8A7B-02B6E383F592}" name="Table24" displayName="Table24" ref="A1:O49" totalsRowShown="0" headerRowDxfId="17" dataDxfId="15" headerRowBorderDxfId="16">
  <autoFilter ref="A1:O49" xr:uid="{3FE442E5-2926-49E2-8A7B-02B6E383F592}"/>
  <sortState xmlns:xlrd2="http://schemas.microsoft.com/office/spreadsheetml/2017/richdata2" ref="A2:O47">
    <sortCondition ref="G1:G47"/>
  </sortState>
  <tableColumns count="15">
    <tableColumn id="11" xr3:uid="{92414536-73E0-4A05-8F08-0FD6E7412F10}" name="Primary Author?" dataDxfId="14"/>
    <tableColumn id="12" xr3:uid="{88BE7001-A178-47DF-A18D-86CDD1947B17}" name="Department" dataDxfId="13"/>
    <tableColumn id="13" xr3:uid="{42AA3984-C750-41E6-AE63-A4BECE671B8D}" name="Leadership Team" dataDxfId="12">
      <calculatedColumnFormula>IF(B2="","",VLOOKUP(B2,' Depts &amp; Leadership Teams'!A:B,2,0))</calculatedColumnFormula>
    </tableColumn>
    <tableColumn id="1" xr3:uid="{4BD66C15-0D4B-4BCC-921A-C9BA6D837733}" name="Authors" dataDxfId="11"/>
    <tableColumn id="2" xr3:uid="{E51ED2AF-11DE-4722-9E08-CD6F201BE6EF}" name="Title" dataDxfId="10"/>
    <tableColumn id="3" xr3:uid="{FAA284AF-259E-49A1-A10C-B498BC0B106F}" name="Journal" dataDxfId="9"/>
    <tableColumn id="15" xr3:uid="{344B68A6-864B-4BDE-BDD2-9C5EC1A24213}" name="Month" dataDxfId="8"/>
    <tableColumn id="4" xr3:uid="{DA19998A-49A1-4DDD-BA49-483EF73C0EA9}" name="Year" dataDxfId="7"/>
    <tableColumn id="5" xr3:uid="{F1349571-493B-42D5-8F1E-60F77B95008E}" name="Volume" dataDxfId="6"/>
    <tableColumn id="6" xr3:uid="{8885A5D5-9A37-4092-83BE-88F5640B08A1}" name="Issue" dataDxfId="5"/>
    <tableColumn id="7" xr3:uid="{90FC67C9-DB3A-4CCF-9F6C-8DF907E2CAFE}" name="Pages" dataDxfId="4"/>
    <tableColumn id="8" xr3:uid="{D252E38B-E1FB-46C4-B60F-FCF4B2B4EC11}" name="Publication type" dataDxfId="3"/>
    <tableColumn id="9" xr3:uid="{38D3139B-C123-4393-9ABC-70CD605092FA}" name="URL" dataDxfId="2"/>
    <tableColumn id="10" xr3:uid="{2D93E263-C0E7-47D1-8E4C-19DDFE5EC402}" name="Local Author" dataDxfId="1"/>
    <tableColumn id="14" xr3:uid="{B8D1A447-E89A-40FB-AD65-E51AC7C239BF}" name="Column1" dataDxfId="0"/>
  </tableColumns>
  <tableStyleInfo name="TableStyleMedium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libkey.io/libraries/1391/10.1186/s12913-023-09783-z" TargetMode="External"/><Relationship Id="rId18" Type="http://schemas.openxmlformats.org/officeDocument/2006/relationships/hyperlink" Target="https://libkey.io/libraries/1391/10.1016/j.semarthrit.2023.152212" TargetMode="External"/><Relationship Id="rId26" Type="http://schemas.openxmlformats.org/officeDocument/2006/relationships/hyperlink" Target="https://libkey.io/10.1016/j.actpsy.2023.104093" TargetMode="External"/><Relationship Id="rId39" Type="http://schemas.openxmlformats.org/officeDocument/2006/relationships/hyperlink" Target="https://libkey.io/10.1177/02698811241238283" TargetMode="External"/><Relationship Id="rId3" Type="http://schemas.openxmlformats.org/officeDocument/2006/relationships/hyperlink" Target="https://libkey.io/libraries/1391/10.1111/bjc.12414" TargetMode="External"/><Relationship Id="rId21" Type="http://schemas.openxmlformats.org/officeDocument/2006/relationships/hyperlink" Target="https://libkey.io/libraries/1391/10.1016/j.paed.2023.07.004" TargetMode="External"/><Relationship Id="rId34" Type="http://schemas.openxmlformats.org/officeDocument/2006/relationships/hyperlink" Target="https://libkey.io/libraries/1391/10.1192/bjp.2023.155" TargetMode="External"/><Relationship Id="rId42" Type="http://schemas.openxmlformats.org/officeDocument/2006/relationships/hyperlink" Target="https://libkey.io/libraries/1391/10.1002/psb.2115" TargetMode="External"/><Relationship Id="rId47" Type="http://schemas.openxmlformats.org/officeDocument/2006/relationships/hyperlink" Target="https://durham-repository.worktribe.com/output/2189854" TargetMode="External"/><Relationship Id="rId50" Type="http://schemas.openxmlformats.org/officeDocument/2006/relationships/table" Target="../tables/table1.xml"/><Relationship Id="rId7" Type="http://schemas.openxmlformats.org/officeDocument/2006/relationships/hyperlink" Target="https://libkey.io/libraries/1391/10.1177/02692163231170655" TargetMode="External"/><Relationship Id="rId12" Type="http://schemas.openxmlformats.org/officeDocument/2006/relationships/hyperlink" Target="https://libkey.io/10.1192/bjo.2023.148" TargetMode="External"/><Relationship Id="rId17" Type="http://schemas.openxmlformats.org/officeDocument/2006/relationships/hyperlink" Target="https://libkey.io/libraries/1391/10.1111/edt.12876" TargetMode="External"/><Relationship Id="rId25" Type="http://schemas.openxmlformats.org/officeDocument/2006/relationships/hyperlink" Target="https://libkey.io/10.1177/20501684231211413" TargetMode="External"/><Relationship Id="rId33" Type="http://schemas.openxmlformats.org/officeDocument/2006/relationships/hyperlink" Target="https://libkey.io/10.1371/journal.pgph.0001668" TargetMode="External"/><Relationship Id="rId38" Type="http://schemas.openxmlformats.org/officeDocument/2006/relationships/hyperlink" Target="https://libkey.io/libraries/1391/10.1002/alz.13766" TargetMode="External"/><Relationship Id="rId46" Type="http://schemas.openxmlformats.org/officeDocument/2006/relationships/hyperlink" Target="https://libkey.io/libraries/1391/10.1093/ageing/afad104.091" TargetMode="External"/><Relationship Id="rId2" Type="http://schemas.openxmlformats.org/officeDocument/2006/relationships/hyperlink" Target="https://libkey.io/libraries/1391/10.3389/froh.2023.1079584" TargetMode="External"/><Relationship Id="rId16" Type="http://schemas.openxmlformats.org/officeDocument/2006/relationships/hyperlink" Target="https://libkey.io/libraries/1391/10.1038/s41415-023-6182-1" TargetMode="External"/><Relationship Id="rId20" Type="http://schemas.openxmlformats.org/officeDocument/2006/relationships/hyperlink" Target="https://libkey.io/libraries/1391/10.1016/j.gerinurse.2023.06.001" TargetMode="External"/><Relationship Id="rId29" Type="http://schemas.openxmlformats.org/officeDocument/2006/relationships/hyperlink" Target="https://viewer.joomag.com/otnews-december-2023/0609802001702287090" TargetMode="External"/><Relationship Id="rId41" Type="http://schemas.openxmlformats.org/officeDocument/2006/relationships/hyperlink" Target="https://libkey.io/10.1177/02698811241239543" TargetMode="External"/><Relationship Id="rId1" Type="http://schemas.openxmlformats.org/officeDocument/2006/relationships/hyperlink" Target="https://libkey.io/libraries/1391/10.2196/43597" TargetMode="External"/><Relationship Id="rId6" Type="http://schemas.openxmlformats.org/officeDocument/2006/relationships/hyperlink" Target="https://www.cambridge.org/core/services/aop-cambridge-core/content/view/D647F6FD71FD43B1FBBA50514ABB7278/S205647242300457Xa.pdf/div-class-title-intensive-home-treatment-team-ihtt-antipsychotic-initiation-baseline-physical-health-investigations-audit-div.pdf" TargetMode="External"/><Relationship Id="rId11" Type="http://schemas.openxmlformats.org/officeDocument/2006/relationships/hyperlink" Target="https://libkey.io/10.1192/bjo.2023.143" TargetMode="External"/><Relationship Id="rId24" Type="http://schemas.openxmlformats.org/officeDocument/2006/relationships/hyperlink" Target="https://libkey.io/10.1017/jns.2023.100" TargetMode="External"/><Relationship Id="rId32" Type="http://schemas.openxmlformats.org/officeDocument/2006/relationships/hyperlink" Target="https://libkey.io/10.1111/cdoe.12940" TargetMode="External"/><Relationship Id="rId37" Type="http://schemas.openxmlformats.org/officeDocument/2006/relationships/hyperlink" Target="https://libkey.io/10.1177/00048674241235587" TargetMode="External"/><Relationship Id="rId40" Type="http://schemas.openxmlformats.org/officeDocument/2006/relationships/hyperlink" Target="https://libkey.io/10.1093/alcalc/agad080" TargetMode="External"/><Relationship Id="rId45" Type="http://schemas.openxmlformats.org/officeDocument/2006/relationships/hyperlink" Target="https://journals.cambridgemedia.com.au/application/files/9116/8920/7316/JWM_Abstracts_LR.pdf" TargetMode="External"/><Relationship Id="rId5" Type="http://schemas.openxmlformats.org/officeDocument/2006/relationships/hyperlink" Target="https://libkey.io/libraries/1391/10.1002/psb.2077" TargetMode="External"/><Relationship Id="rId15" Type="http://schemas.openxmlformats.org/officeDocument/2006/relationships/hyperlink" Target="https://libkey.io/libraries/1391/10.1038/s41415-023-6175-0" TargetMode="External"/><Relationship Id="rId23" Type="http://schemas.openxmlformats.org/officeDocument/2006/relationships/hyperlink" Target="https://libkey.io/10.1016/j.ijnurstu.2023.104561" TargetMode="External"/><Relationship Id="rId28" Type="http://schemas.openxmlformats.org/officeDocument/2006/relationships/hyperlink" Target="https://libkey.io/10.18332/tid/174361" TargetMode="External"/><Relationship Id="rId36" Type="http://schemas.openxmlformats.org/officeDocument/2006/relationships/hyperlink" Target="https://libkey.io/10.1016/j.ijmedinf.2024.105342" TargetMode="External"/><Relationship Id="rId49" Type="http://schemas.openxmlformats.org/officeDocument/2006/relationships/printerSettings" Target="../printerSettings/printerSettings3.bin"/><Relationship Id="rId10" Type="http://schemas.openxmlformats.org/officeDocument/2006/relationships/hyperlink" Target="https://libkey.io/libraries/1391/10.1007/s40620-023-01599-8" TargetMode="External"/><Relationship Id="rId19" Type="http://schemas.openxmlformats.org/officeDocument/2006/relationships/hyperlink" Target="https://libkey.io/10.1111/dme.15082" TargetMode="External"/><Relationship Id="rId31" Type="http://schemas.openxmlformats.org/officeDocument/2006/relationships/hyperlink" Target="https://libkey.io/10.1111/edt.12935" TargetMode="External"/><Relationship Id="rId44" Type="http://schemas.openxmlformats.org/officeDocument/2006/relationships/hyperlink" Target="https://libkey.io/libraries/1391/10.1136/annrheumdis-2023-eular.5474" TargetMode="External"/><Relationship Id="rId4" Type="http://schemas.openxmlformats.org/officeDocument/2006/relationships/hyperlink" Target="https://libkey.io/libraries/1391/10.1186/s12904-023-01208-2" TargetMode="External"/><Relationship Id="rId9" Type="http://schemas.openxmlformats.org/officeDocument/2006/relationships/hyperlink" Target="https://libkey.io/libraries/1391/10.1111/edt.12843" TargetMode="External"/><Relationship Id="rId14" Type="http://schemas.openxmlformats.org/officeDocument/2006/relationships/hyperlink" Target="https://libkey.io/libraries/1391/10.1111/jan.15628" TargetMode="External"/><Relationship Id="rId22" Type="http://schemas.openxmlformats.org/officeDocument/2006/relationships/hyperlink" Target="https://libkey.io/libraries/1391/10.1016/j.jpainsymman.2023.05.013" TargetMode="External"/><Relationship Id="rId27" Type="http://schemas.openxmlformats.org/officeDocument/2006/relationships/hyperlink" Target="https://libkey.io/10.1038/s41415-023-6557-3" TargetMode="External"/><Relationship Id="rId30" Type="http://schemas.openxmlformats.org/officeDocument/2006/relationships/hyperlink" Target="https://libkey.io/10.1192/bjb.2023.98" TargetMode="External"/><Relationship Id="rId35" Type="http://schemas.openxmlformats.org/officeDocument/2006/relationships/hyperlink" Target="https://libkey.io/libraries/1391/10.3399/BJGP.2023.0532" TargetMode="External"/><Relationship Id="rId43" Type="http://schemas.openxmlformats.org/officeDocument/2006/relationships/hyperlink" Target="https://libkey.io/libraries/1391/10.1111/ipd.13120" TargetMode="External"/><Relationship Id="rId48" Type="http://schemas.openxmlformats.org/officeDocument/2006/relationships/hyperlink" Target="https://onlinelibrary.wiley.com/doi/abs/10.1002/9781119697473.ch65" TargetMode="External"/><Relationship Id="rId8" Type="http://schemas.openxmlformats.org/officeDocument/2006/relationships/hyperlink" Target="https://libkey.io/libraries/1391/10.1111/edt.1282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1F5CF-DF54-4713-A6DF-981A20B43263}">
  <sheetPr>
    <tabColor theme="9" tint="0.79998168889431442"/>
  </sheetPr>
  <dimension ref="B1:E29"/>
  <sheetViews>
    <sheetView topLeftCell="A7" zoomScaleNormal="100" workbookViewId="0">
      <selection activeCell="D14" sqref="D14"/>
    </sheetView>
  </sheetViews>
  <sheetFormatPr defaultColWidth="8.7109375" defaultRowHeight="15" x14ac:dyDescent="0.25"/>
  <cols>
    <col min="1" max="1" width="1.7109375" style="5" customWidth="1"/>
    <col min="2" max="2" width="21.7109375" style="14" customWidth="1"/>
    <col min="3" max="3" width="4.7109375" style="14" customWidth="1"/>
    <col min="4" max="4" width="111.5703125" style="14" customWidth="1"/>
    <col min="5" max="16384" width="8.7109375" style="5"/>
  </cols>
  <sheetData>
    <row r="1" spans="2:5" ht="6" customHeight="1" x14ac:dyDescent="0.25"/>
    <row r="2" spans="2:5" ht="15.75" thickBot="1" x14ac:dyDescent="0.3">
      <c r="B2" s="50" t="s">
        <v>0</v>
      </c>
      <c r="C2" s="51"/>
      <c r="D2" s="52"/>
    </row>
    <row r="3" spans="2:5" ht="69" customHeight="1" thickBot="1" x14ac:dyDescent="0.3">
      <c r="B3" s="53" t="s">
        <v>1</v>
      </c>
      <c r="C3" s="53"/>
      <c r="D3" s="53"/>
    </row>
    <row r="5" spans="2:5" ht="60" customHeight="1" thickBot="1" x14ac:dyDescent="0.3">
      <c r="B5" s="15" t="s">
        <v>2</v>
      </c>
      <c r="C5" s="16"/>
      <c r="D5" s="17" t="s">
        <v>3</v>
      </c>
    </row>
    <row r="6" spans="2:5" ht="60" customHeight="1" thickBot="1" x14ac:dyDescent="0.3">
      <c r="B6" s="15" t="s">
        <v>4</v>
      </c>
      <c r="C6" s="16"/>
      <c r="D6" s="17" t="s">
        <v>5</v>
      </c>
    </row>
    <row r="7" spans="2:5" ht="50.65" customHeight="1" x14ac:dyDescent="0.25">
      <c r="B7" s="54" t="s">
        <v>6</v>
      </c>
      <c r="C7" s="32"/>
      <c r="D7" s="18" t="s">
        <v>7</v>
      </c>
    </row>
    <row r="8" spans="2:5" ht="30" customHeight="1" thickBot="1" x14ac:dyDescent="0.3">
      <c r="B8" s="55"/>
      <c r="C8" s="16"/>
      <c r="D8" s="17" t="s">
        <v>8</v>
      </c>
    </row>
    <row r="9" spans="2:5" ht="60" customHeight="1" thickBot="1" x14ac:dyDescent="0.3">
      <c r="B9" s="15" t="s">
        <v>9</v>
      </c>
      <c r="C9" s="16"/>
      <c r="D9" s="17" t="s">
        <v>10</v>
      </c>
    </row>
    <row r="10" spans="2:5" ht="60" customHeight="1" thickBot="1" x14ac:dyDescent="0.3">
      <c r="B10" s="15" t="s">
        <v>11</v>
      </c>
      <c r="C10" s="16"/>
      <c r="D10" s="17" t="s">
        <v>12</v>
      </c>
    </row>
    <row r="13" spans="2:5" x14ac:dyDescent="0.25">
      <c r="B13" s="19" t="s">
        <v>13</v>
      </c>
      <c r="C13" s="19"/>
      <c r="D13" s="19" t="s">
        <v>14</v>
      </c>
      <c r="E13" s="14"/>
    </row>
    <row r="14" spans="2:5" x14ac:dyDescent="0.25">
      <c r="D14" t="s">
        <v>15</v>
      </c>
      <c r="E14" s="14"/>
    </row>
    <row r="15" spans="2:5" x14ac:dyDescent="0.25">
      <c r="B15" s="20"/>
      <c r="C15" s="20"/>
      <c r="E15" s="21"/>
    </row>
    <row r="16" spans="2:5" x14ac:dyDescent="0.25">
      <c r="B16" s="20"/>
      <c r="C16" s="20"/>
      <c r="D16" s="19" t="s">
        <v>16</v>
      </c>
      <c r="E16" s="21"/>
    </row>
    <row r="17" spans="2:5" x14ac:dyDescent="0.25">
      <c r="B17" s="20"/>
      <c r="C17" s="20"/>
      <c r="D17" t="s">
        <v>15</v>
      </c>
      <c r="E17" s="21"/>
    </row>
    <row r="18" spans="2:5" x14ac:dyDescent="0.25">
      <c r="B18" s="20"/>
      <c r="C18" s="20"/>
      <c r="E18" s="14"/>
    </row>
    <row r="19" spans="2:5" x14ac:dyDescent="0.25">
      <c r="B19" s="20"/>
      <c r="C19" s="20"/>
      <c r="D19" s="19" t="s">
        <v>17</v>
      </c>
      <c r="E19" s="21"/>
    </row>
    <row r="20" spans="2:5" x14ac:dyDescent="0.25">
      <c r="B20" s="20"/>
      <c r="C20" s="20"/>
      <c r="D20" t="s">
        <v>18</v>
      </c>
      <c r="E20" s="21"/>
    </row>
    <row r="21" spans="2:5" x14ac:dyDescent="0.25">
      <c r="B21" s="20"/>
      <c r="C21" s="20"/>
      <c r="E21" s="14"/>
    </row>
    <row r="22" spans="2:5" x14ac:dyDescent="0.25">
      <c r="B22" s="20"/>
      <c r="C22" s="20"/>
      <c r="D22" s="19" t="s">
        <v>19</v>
      </c>
      <c r="E22" s="21"/>
    </row>
    <row r="23" spans="2:5" x14ac:dyDescent="0.25">
      <c r="B23" s="20"/>
      <c r="C23" s="20"/>
      <c r="D23" t="s">
        <v>20</v>
      </c>
      <c r="E23" s="21"/>
    </row>
    <row r="24" spans="2:5" x14ac:dyDescent="0.25">
      <c r="B24" s="20"/>
      <c r="C24" s="20"/>
      <c r="D24" s="21"/>
    </row>
    <row r="25" spans="2:5" x14ac:dyDescent="0.25">
      <c r="B25" s="20"/>
      <c r="C25" s="20"/>
      <c r="D25" s="19"/>
    </row>
    <row r="26" spans="2:5" x14ac:dyDescent="0.25">
      <c r="B26" s="20"/>
      <c r="C26" s="20"/>
    </row>
    <row r="27" spans="2:5" x14ac:dyDescent="0.25">
      <c r="B27" s="20"/>
      <c r="C27" s="20"/>
      <c r="D27"/>
    </row>
    <row r="28" spans="2:5" x14ac:dyDescent="0.25">
      <c r="B28" s="20"/>
      <c r="C28" s="20"/>
      <c r="D28" s="21"/>
    </row>
    <row r="29" spans="2:5" x14ac:dyDescent="0.25">
      <c r="B29" s="20"/>
      <c r="C29" s="20"/>
      <c r="D29" s="21"/>
    </row>
  </sheetData>
  <mergeCells count="3">
    <mergeCell ref="B2:D2"/>
    <mergeCell ref="B3:D3"/>
    <mergeCell ref="B7:B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C36C-6FA4-415B-B54E-AF386B34189B}">
  <sheetPr>
    <tabColor theme="9" tint="0.79998168889431442"/>
  </sheetPr>
  <dimension ref="A1:N84"/>
  <sheetViews>
    <sheetView zoomScaleNormal="100" workbookViewId="0">
      <selection activeCell="A13" sqref="A13"/>
    </sheetView>
  </sheetViews>
  <sheetFormatPr defaultColWidth="8.7109375" defaultRowHeight="15" x14ac:dyDescent="0.25"/>
  <cols>
    <col min="1" max="1" width="43.42578125" style="5" bestFit="1" customWidth="1"/>
    <col min="2" max="2" width="10.42578125" style="6" customWidth="1"/>
    <col min="3" max="6" width="9.140625" style="6"/>
    <col min="7" max="7" width="12.140625" style="6" customWidth="1"/>
    <col min="8" max="8" width="9.140625" style="6"/>
    <col min="9" max="9" width="12.5703125" style="6" customWidth="1"/>
    <col min="10" max="10" width="11.140625" style="6" customWidth="1"/>
    <col min="11" max="13" width="9.140625" style="6"/>
    <col min="14" max="16384" width="8.7109375" style="5"/>
  </cols>
  <sheetData>
    <row r="1" spans="1:14" s="9" customFormat="1" ht="15.75" thickBot="1" x14ac:dyDescent="0.3">
      <c r="A1" s="3" t="s">
        <v>21</v>
      </c>
      <c r="B1" s="4">
        <v>45017</v>
      </c>
      <c r="C1" s="4">
        <v>45047</v>
      </c>
      <c r="D1" s="4">
        <v>45078</v>
      </c>
      <c r="E1" s="4">
        <v>45108</v>
      </c>
      <c r="F1" s="4">
        <v>45139</v>
      </c>
      <c r="G1" s="4">
        <v>45170</v>
      </c>
      <c r="H1" s="4">
        <v>45200</v>
      </c>
      <c r="I1" s="4">
        <v>45231</v>
      </c>
      <c r="J1" s="4">
        <v>45261</v>
      </c>
      <c r="K1" s="4">
        <v>45292</v>
      </c>
      <c r="L1" s="4">
        <v>45323</v>
      </c>
      <c r="M1" s="4">
        <v>45352</v>
      </c>
      <c r="N1" s="4" t="s">
        <v>22</v>
      </c>
    </row>
    <row r="2" spans="1:14" x14ac:dyDescent="0.25">
      <c r="A2" s="5" t="s">
        <v>23</v>
      </c>
      <c r="B2" s="6">
        <f>SUM(COUNTIFS('Publication Details'!$A$2:$A$501,"Yes",'Publication Details'!$C$2:$C$501,$A2,'Publication Details'!$G$2:$G$501,B$1))</f>
        <v>0</v>
      </c>
      <c r="C2" s="6">
        <f>SUM(COUNTIFS('Publication Details'!$A$2:$A$501,"Yes",'Publication Details'!$C$2:$C$501,$A2,'Publication Details'!$G$2:$G$501,C$1))</f>
        <v>0</v>
      </c>
      <c r="D2" s="6">
        <f>SUM(COUNTIFS('Publication Details'!$A$2:$A$501,"Yes",'Publication Details'!$C$2:$C$501,$A2,'Publication Details'!$G$2:$G$501,D$1))</f>
        <v>0</v>
      </c>
      <c r="E2" s="6">
        <f>SUM(COUNTIFS('Publication Details'!$A$2:$A$501,"Yes",'Publication Details'!$C$2:$C$501,$A2,'Publication Details'!$G$2:$G$501,E$1))</f>
        <v>1</v>
      </c>
      <c r="F2" s="6">
        <f>SUM(COUNTIFS('Publication Details'!$A$2:$A$501,"Yes",'Publication Details'!$C$2:$C$501,$A2,'Publication Details'!$G$2:$G$501,F$1))</f>
        <v>0</v>
      </c>
      <c r="G2" s="6">
        <f>SUM(COUNTIFS('Publication Details'!$A$2:$A$501,"Yes",'Publication Details'!$C$2:$C$501,$A2,'Publication Details'!$G$2:$G$501,G$1))</f>
        <v>0</v>
      </c>
      <c r="H2" s="6">
        <f>SUM(COUNTIFS('Publication Details'!$A$2:$A$501,"Yes",'Publication Details'!$C$2:$C$501,$A2,'Publication Details'!$G$2:$G$501,H$1))</f>
        <v>0</v>
      </c>
      <c r="I2" s="6">
        <f>SUM(COUNTIFS('Publication Details'!$A$2:$A$501,"Yes",'Publication Details'!$C$2:$C$501,$A2,'Publication Details'!$G$2:$G$501,I$1))</f>
        <v>0</v>
      </c>
      <c r="J2" s="6">
        <f>SUM(COUNTIFS('Publication Details'!$A$2:$A$501,"Yes",'Publication Details'!$C$2:$C$501,$A2,'Publication Details'!$G$2:$G$501,J$1))</f>
        <v>0</v>
      </c>
      <c r="K2" s="6">
        <f>SUM(COUNTIFS('Publication Details'!$A$2:$A$501,"Yes",'Publication Details'!$C$2:$C$501,$A2,'Publication Details'!$G$2:$G$501,K$1))</f>
        <v>0</v>
      </c>
      <c r="L2" s="6">
        <f>SUM(COUNTIFS('Publication Details'!$A$2:$A$501,"Yes",'Publication Details'!$C$2:$C$501,$A2,'Publication Details'!$G$2:$G$501,L$1))</f>
        <v>0</v>
      </c>
      <c r="M2" s="6">
        <f>SUM(COUNTIFS('Publication Details'!$A$2:$A$501,"Yes",'Publication Details'!$C$2:$C$501,$A2,'Publication Details'!$G$2:$G$501,M$1))</f>
        <v>0</v>
      </c>
      <c r="N2" s="6">
        <f>SUM(B2:M2)</f>
        <v>1</v>
      </c>
    </row>
    <row r="3" spans="1:14" x14ac:dyDescent="0.25">
      <c r="A3" s="5" t="s">
        <v>24</v>
      </c>
      <c r="B3" s="6">
        <f>SUM(COUNTIFS('Publication Details'!$A$2:$A$501,"Yes",'Publication Details'!$C$2:$C$501,$A3,'Publication Details'!$G$2:$G$501,B$1))</f>
        <v>0</v>
      </c>
      <c r="C3" s="6">
        <f>SUM(COUNTIFS('Publication Details'!$A$2:$A$501,"Yes",'Publication Details'!$C$2:$C$501,$A3,'Publication Details'!$G$2:$G$501,C$1))</f>
        <v>0</v>
      </c>
      <c r="D3" s="6">
        <f>SUM(COUNTIFS('Publication Details'!$A$2:$A$501,"Yes",'Publication Details'!$C$2:$C$501,$A3,'Publication Details'!$G$2:$G$501,D$1))</f>
        <v>0</v>
      </c>
      <c r="E3" s="6">
        <f>SUM(COUNTIFS('Publication Details'!$A$2:$A$501,"Yes",'Publication Details'!$C$2:$C$501,$A3,'Publication Details'!$G$2:$G$501,E$1))</f>
        <v>0</v>
      </c>
      <c r="F3" s="6">
        <f>SUM(COUNTIFS('Publication Details'!$A$2:$A$501,"Yes",'Publication Details'!$C$2:$C$501,$A3,'Publication Details'!$G$2:$G$501,F$1))</f>
        <v>0</v>
      </c>
      <c r="G3" s="6">
        <f>SUM(COUNTIFS('Publication Details'!$A$2:$A$501,"Yes",'Publication Details'!$C$2:$C$501,$A3,'Publication Details'!$G$2:$G$501,G$1))</f>
        <v>0</v>
      </c>
      <c r="H3" s="6">
        <f>SUM(COUNTIFS('Publication Details'!$A$2:$A$501,"Yes",'Publication Details'!$C$2:$C$501,$A3,'Publication Details'!$G$2:$G$501,H$1))</f>
        <v>1</v>
      </c>
      <c r="I3" s="6">
        <f>SUM(COUNTIFS('Publication Details'!$A$2:$A$501,"Yes",'Publication Details'!$C$2:$C$501,$A3,'Publication Details'!$G$2:$G$501,I$1))</f>
        <v>0</v>
      </c>
      <c r="J3" s="6">
        <f>SUM(COUNTIFS('Publication Details'!$A$2:$A$501,"Yes",'Publication Details'!$C$2:$C$501,$A3,'Publication Details'!$G$2:$G$501,J$1))</f>
        <v>1</v>
      </c>
      <c r="K3" s="6">
        <f>SUM(COUNTIFS('Publication Details'!$A$2:$A$501,"Yes",'Publication Details'!$C$2:$C$501,$A3,'Publication Details'!$G$2:$G$501,K$1))</f>
        <v>2</v>
      </c>
      <c r="L3" s="6">
        <f>SUM(COUNTIFS('Publication Details'!$A$2:$A$501,"Yes",'Publication Details'!$C$2:$C$501,$A3,'Publication Details'!$G$2:$G$501,L$1))</f>
        <v>0</v>
      </c>
      <c r="M3" s="6">
        <f>SUM(COUNTIFS('Publication Details'!$A$2:$A$501,"Yes",'Publication Details'!$C$2:$C$501,$A3,'Publication Details'!$G$2:$G$501,M$1))</f>
        <v>1</v>
      </c>
      <c r="N3" s="6">
        <f t="shared" ref="N3:N12" si="0">SUM(B3:M3)</f>
        <v>5</v>
      </c>
    </row>
    <row r="4" spans="1:14" x14ac:dyDescent="0.25">
      <c r="A4" s="5" t="s">
        <v>25</v>
      </c>
      <c r="B4" s="6">
        <f>SUM(COUNTIFS('Publication Details'!$A$2:$A$501,"Yes",'Publication Details'!$C$2:$C$501,$A4,'Publication Details'!$G$2:$G$501,B$1))</f>
        <v>0</v>
      </c>
      <c r="C4" s="6">
        <f>SUM(COUNTIFS('Publication Details'!$A$2:$A$501,"Yes",'Publication Details'!$C$2:$C$501,$A4,'Publication Details'!$G$2:$G$501,C$1))</f>
        <v>0</v>
      </c>
      <c r="D4" s="6">
        <f>SUM(COUNTIFS('Publication Details'!$A$2:$A$501,"Yes",'Publication Details'!$C$2:$C$501,$A4,'Publication Details'!$G$2:$G$501,D$1))</f>
        <v>0</v>
      </c>
      <c r="E4" s="6">
        <f>SUM(COUNTIFS('Publication Details'!$A$2:$A$501,"Yes",'Publication Details'!$C$2:$C$501,$A4,'Publication Details'!$G$2:$G$501,E$1))</f>
        <v>1</v>
      </c>
      <c r="F4" s="6">
        <f>SUM(COUNTIFS('Publication Details'!$A$2:$A$501,"Yes",'Publication Details'!$C$2:$C$501,$A4,'Publication Details'!$G$2:$G$501,F$1))</f>
        <v>0</v>
      </c>
      <c r="G4" s="6">
        <f>SUM(COUNTIFS('Publication Details'!$A$2:$A$501,"Yes",'Publication Details'!$C$2:$C$501,$A4,'Publication Details'!$G$2:$G$501,G$1))</f>
        <v>0</v>
      </c>
      <c r="H4" s="6">
        <f>SUM(COUNTIFS('Publication Details'!$A$2:$A$501,"Yes",'Publication Details'!$C$2:$C$501,$A4,'Publication Details'!$G$2:$G$501,H$1))</f>
        <v>0</v>
      </c>
      <c r="I4" s="6">
        <f>SUM(COUNTIFS('Publication Details'!$A$2:$A$501,"Yes",'Publication Details'!$C$2:$C$501,$A4,'Publication Details'!$G$2:$G$501,I$1))</f>
        <v>0</v>
      </c>
      <c r="J4" s="6">
        <f>SUM(COUNTIFS('Publication Details'!$A$2:$A$501,"Yes",'Publication Details'!$C$2:$C$501,$A4,'Publication Details'!$G$2:$G$501,J$1))</f>
        <v>0</v>
      </c>
      <c r="K4" s="6">
        <f>SUM(COUNTIFS('Publication Details'!$A$2:$A$501,"Yes",'Publication Details'!$C$2:$C$501,$A4,'Publication Details'!$G$2:$G$501,K$1))</f>
        <v>0</v>
      </c>
      <c r="L4" s="6">
        <f>SUM(COUNTIFS('Publication Details'!$A$2:$A$501,"Yes",'Publication Details'!$C$2:$C$501,$A4,'Publication Details'!$G$2:$G$501,L$1))</f>
        <v>0</v>
      </c>
      <c r="M4" s="6">
        <f>SUM(COUNTIFS('Publication Details'!$A$2:$A$501,"Yes",'Publication Details'!$C$2:$C$501,$A4,'Publication Details'!$G$2:$G$501,M$1))</f>
        <v>2</v>
      </c>
      <c r="N4" s="6">
        <f t="shared" si="0"/>
        <v>3</v>
      </c>
    </row>
    <row r="5" spans="1:14" x14ac:dyDescent="0.25">
      <c r="A5" s="7" t="s">
        <v>26</v>
      </c>
      <c r="B5" s="6">
        <f>SUM(COUNTIFS('Publication Details'!$A$2:$A$501,"Yes",'Publication Details'!$C$2:$C$501,$A5,'Publication Details'!$G$2:$G$501,B$1))</f>
        <v>0</v>
      </c>
      <c r="C5" s="6">
        <f>SUM(COUNTIFS('Publication Details'!$A$2:$A$501,"Yes",'Publication Details'!$C$2:$C$501,$A5,'Publication Details'!$G$2:$G$501,C$1))</f>
        <v>0</v>
      </c>
      <c r="D5" s="6">
        <f>SUM(COUNTIFS('Publication Details'!$A$2:$A$501,"Yes",'Publication Details'!$C$2:$C$501,$A5,'Publication Details'!$G$2:$G$501,D$1))</f>
        <v>0</v>
      </c>
      <c r="E5" s="6">
        <f>SUM(COUNTIFS('Publication Details'!$A$2:$A$501,"Yes",'Publication Details'!$C$2:$C$501,$A5,'Publication Details'!$G$2:$G$501,E$1))</f>
        <v>0</v>
      </c>
      <c r="F5" s="6">
        <f>SUM(COUNTIFS('Publication Details'!$A$2:$A$501,"Yes",'Publication Details'!$C$2:$C$501,$A5,'Publication Details'!$G$2:$G$501,F$1))</f>
        <v>0</v>
      </c>
      <c r="G5" s="6">
        <f>SUM(COUNTIFS('Publication Details'!$A$2:$A$501,"Yes",'Publication Details'!$C$2:$C$501,$A5,'Publication Details'!$G$2:$G$501,G$1))</f>
        <v>0</v>
      </c>
      <c r="H5" s="6">
        <f>SUM(COUNTIFS('Publication Details'!$A$2:$A$501,"Yes",'Publication Details'!$C$2:$C$501,$A5,'Publication Details'!$G$2:$G$501,H$1))</f>
        <v>0</v>
      </c>
      <c r="I5" s="6">
        <f>SUM(COUNTIFS('Publication Details'!$A$2:$A$501,"Yes",'Publication Details'!$C$2:$C$501,$A5,'Publication Details'!$G$2:$G$501,I$1))</f>
        <v>0</v>
      </c>
      <c r="J5" s="6">
        <f>SUM(COUNTIFS('Publication Details'!$A$2:$A$501,"Yes",'Publication Details'!$C$2:$C$501,$A5,'Publication Details'!$G$2:$G$501,J$1))</f>
        <v>0</v>
      </c>
      <c r="K5" s="6">
        <f>SUM(COUNTIFS('Publication Details'!$A$2:$A$501,"Yes",'Publication Details'!$C$2:$C$501,$A5,'Publication Details'!$G$2:$G$501,K$1))</f>
        <v>0</v>
      </c>
      <c r="L5" s="6">
        <f>SUM(COUNTIFS('Publication Details'!$A$2:$A$501,"Yes",'Publication Details'!$C$2:$C$501,$A5,'Publication Details'!$G$2:$G$501,L$1))</f>
        <v>0</v>
      </c>
      <c r="M5" s="6">
        <f>SUM(COUNTIFS('Publication Details'!$A$2:$A$501,"Yes",'Publication Details'!$C$2:$C$501,$A5,'Publication Details'!$G$2:$G$501,M$1))</f>
        <v>0</v>
      </c>
      <c r="N5" s="6">
        <f t="shared" si="0"/>
        <v>0</v>
      </c>
    </row>
    <row r="6" spans="1:14" x14ac:dyDescent="0.25">
      <c r="A6" s="5" t="s">
        <v>27</v>
      </c>
      <c r="B6" s="6">
        <f>SUM(COUNTIFS('Publication Details'!$A$2:$A$501,"Yes",'Publication Details'!$C$2:$C$501,$A6,'Publication Details'!$G$2:$G$501,B$1))</f>
        <v>0</v>
      </c>
      <c r="C6" s="6">
        <f>SUM(COUNTIFS('Publication Details'!$A$2:$A$501,"Yes",'Publication Details'!$C$2:$C$501,$A6,'Publication Details'!$G$2:$G$501,C$1))</f>
        <v>0</v>
      </c>
      <c r="D6" s="6">
        <f>SUM(COUNTIFS('Publication Details'!$A$2:$A$501,"Yes",'Publication Details'!$C$2:$C$501,$A6,'Publication Details'!$G$2:$G$501,D$1))</f>
        <v>0</v>
      </c>
      <c r="E6" s="6">
        <f>SUM(COUNTIFS('Publication Details'!$A$2:$A$501,"Yes",'Publication Details'!$C$2:$C$501,$A6,'Publication Details'!$G$2:$G$501,E$1))</f>
        <v>0</v>
      </c>
      <c r="F6" s="6">
        <f>SUM(COUNTIFS('Publication Details'!$A$2:$A$501,"Yes",'Publication Details'!$C$2:$C$501,$A6,'Publication Details'!$G$2:$G$501,F$1))</f>
        <v>0</v>
      </c>
      <c r="G6" s="6">
        <f>SUM(COUNTIFS('Publication Details'!$A$2:$A$501,"Yes",'Publication Details'!$C$2:$C$501,$A6,'Publication Details'!$G$2:$G$501,G$1))</f>
        <v>0</v>
      </c>
      <c r="H6" s="6">
        <f>SUM(COUNTIFS('Publication Details'!$A$2:$A$501,"Yes",'Publication Details'!$C$2:$C$501,$A6,'Publication Details'!$G$2:$G$501,H$1))</f>
        <v>0</v>
      </c>
      <c r="I6" s="6">
        <f>SUM(COUNTIFS('Publication Details'!$A$2:$A$501,"Yes",'Publication Details'!$C$2:$C$501,$A6,'Publication Details'!$G$2:$G$501,I$1))</f>
        <v>0</v>
      </c>
      <c r="J6" s="6">
        <f>SUM(COUNTIFS('Publication Details'!$A$2:$A$501,"Yes",'Publication Details'!$C$2:$C$501,$A6,'Publication Details'!$G$2:$G$501,J$1))</f>
        <v>0</v>
      </c>
      <c r="K6" s="6">
        <f>SUM(COUNTIFS('Publication Details'!$A$2:$A$501,"Yes",'Publication Details'!$C$2:$C$501,$A6,'Publication Details'!$G$2:$G$501,K$1))</f>
        <v>0</v>
      </c>
      <c r="L6" s="6">
        <f>SUM(COUNTIFS('Publication Details'!$A$2:$A$501,"Yes",'Publication Details'!$C$2:$C$501,$A6,'Publication Details'!$G$2:$G$501,L$1))</f>
        <v>0</v>
      </c>
      <c r="M6" s="6">
        <f>SUM(COUNTIFS('Publication Details'!$A$2:$A$501,"Yes",'Publication Details'!$C$2:$C$501,$A6,'Publication Details'!$G$2:$G$501,M$1))</f>
        <v>0</v>
      </c>
      <c r="N6" s="6">
        <f t="shared" si="0"/>
        <v>0</v>
      </c>
    </row>
    <row r="7" spans="1:14" x14ac:dyDescent="0.25">
      <c r="A7" s="5" t="s">
        <v>28</v>
      </c>
      <c r="B7" s="6">
        <f>SUM(COUNTIFS('Publication Details'!$A$2:$A$501,"Yes",'Publication Details'!$C$2:$C$501,$A7,'Publication Details'!$G$2:$G$501,B$1))</f>
        <v>0</v>
      </c>
      <c r="C7" s="6">
        <f>SUM(COUNTIFS('Publication Details'!$A$2:$A$501,"Yes",'Publication Details'!$C$2:$C$501,$A7,'Publication Details'!$G$2:$G$501,C$1))</f>
        <v>0</v>
      </c>
      <c r="D7" s="6">
        <f>SUM(COUNTIFS('Publication Details'!$A$2:$A$501,"Yes",'Publication Details'!$C$2:$C$501,$A7,'Publication Details'!$G$2:$G$501,D$1))</f>
        <v>0</v>
      </c>
      <c r="E7" s="6">
        <f>SUM(COUNTIFS('Publication Details'!$A$2:$A$501,"Yes",'Publication Details'!$C$2:$C$501,$A7,'Publication Details'!$G$2:$G$501,E$1))</f>
        <v>0</v>
      </c>
      <c r="F7" s="6">
        <f>SUM(COUNTIFS('Publication Details'!$A$2:$A$501,"Yes",'Publication Details'!$C$2:$C$501,$A7,'Publication Details'!$G$2:$G$501,F$1))</f>
        <v>0</v>
      </c>
      <c r="G7" s="6">
        <f>SUM(COUNTIFS('Publication Details'!$A$2:$A$501,"Yes",'Publication Details'!$C$2:$C$501,$A7,'Publication Details'!$G$2:$G$501,G$1))</f>
        <v>0</v>
      </c>
      <c r="H7" s="6">
        <f>SUM(COUNTIFS('Publication Details'!$A$2:$A$501,"Yes",'Publication Details'!$C$2:$C$501,$A7,'Publication Details'!$G$2:$G$501,H$1))</f>
        <v>0</v>
      </c>
      <c r="I7" s="6">
        <f>SUM(COUNTIFS('Publication Details'!$A$2:$A$501,"Yes",'Publication Details'!$C$2:$C$501,$A7,'Publication Details'!$G$2:$G$501,I$1))</f>
        <v>0</v>
      </c>
      <c r="J7" s="6">
        <f>SUM(COUNTIFS('Publication Details'!$A$2:$A$501,"Yes",'Publication Details'!$C$2:$C$501,$A7,'Publication Details'!$G$2:$G$501,J$1))</f>
        <v>0</v>
      </c>
      <c r="K7" s="6">
        <f>SUM(COUNTIFS('Publication Details'!$A$2:$A$501,"Yes",'Publication Details'!$C$2:$C$501,$A7,'Publication Details'!$G$2:$G$501,K$1))</f>
        <v>0</v>
      </c>
      <c r="L7" s="6">
        <f>SUM(COUNTIFS('Publication Details'!$A$2:$A$501,"Yes",'Publication Details'!$C$2:$C$501,$A7,'Publication Details'!$G$2:$G$501,L$1))</f>
        <v>0</v>
      </c>
      <c r="M7" s="6">
        <f>SUM(COUNTIFS('Publication Details'!$A$2:$A$501,"Yes",'Publication Details'!$C$2:$C$501,$A7,'Publication Details'!$G$2:$G$501,M$1))</f>
        <v>0</v>
      </c>
      <c r="N7" s="6">
        <f t="shared" si="0"/>
        <v>0</v>
      </c>
    </row>
    <row r="8" spans="1:14" x14ac:dyDescent="0.25">
      <c r="A8" s="5" t="s">
        <v>29</v>
      </c>
      <c r="B8" s="6">
        <f>SUM(COUNTIFS('Publication Details'!$A$2:$A$501,"Yes",'Publication Details'!$C$2:$C$501,$A8,'Publication Details'!$G$2:$G$501,B$1))</f>
        <v>0</v>
      </c>
      <c r="C8" s="6">
        <f>SUM(COUNTIFS('Publication Details'!$A$2:$A$501,"Yes",'Publication Details'!$C$2:$C$501,$A8,'Publication Details'!$G$2:$G$501,C$1))</f>
        <v>0</v>
      </c>
      <c r="D8" s="6">
        <f>SUM(COUNTIFS('Publication Details'!$A$2:$A$501,"Yes",'Publication Details'!$C$2:$C$501,$A8,'Publication Details'!$G$2:$G$501,D$1))</f>
        <v>0</v>
      </c>
      <c r="E8" s="6">
        <f>SUM(COUNTIFS('Publication Details'!$A$2:$A$501,"Yes",'Publication Details'!$C$2:$C$501,$A8,'Publication Details'!$G$2:$G$501,E$1))</f>
        <v>0</v>
      </c>
      <c r="F8" s="6">
        <f>SUM(COUNTIFS('Publication Details'!$A$2:$A$501,"Yes",'Publication Details'!$C$2:$C$501,$A8,'Publication Details'!$G$2:$G$501,F$1))</f>
        <v>0</v>
      </c>
      <c r="G8" s="6">
        <f>SUM(COUNTIFS('Publication Details'!$A$2:$A$501,"Yes",'Publication Details'!$C$2:$C$501,$A8,'Publication Details'!$G$2:$G$501,G$1))</f>
        <v>0</v>
      </c>
      <c r="H8" s="6">
        <f>SUM(COUNTIFS('Publication Details'!$A$2:$A$501,"Yes",'Publication Details'!$C$2:$C$501,$A8,'Publication Details'!$G$2:$G$501,H$1))</f>
        <v>0</v>
      </c>
      <c r="I8" s="6">
        <f>SUM(COUNTIFS('Publication Details'!$A$2:$A$501,"Yes",'Publication Details'!$C$2:$C$501,$A8,'Publication Details'!$G$2:$G$501,I$1))</f>
        <v>0</v>
      </c>
      <c r="J8" s="6">
        <f>SUM(COUNTIFS('Publication Details'!$A$2:$A$501,"Yes",'Publication Details'!$C$2:$C$501,$A8,'Publication Details'!$G$2:$G$501,J$1))</f>
        <v>0</v>
      </c>
      <c r="K8" s="6">
        <f>SUM(COUNTIFS('Publication Details'!$A$2:$A$501,"Yes",'Publication Details'!$C$2:$C$501,$A8,'Publication Details'!$G$2:$G$501,K$1))</f>
        <v>0</v>
      </c>
      <c r="L8" s="6">
        <f>SUM(COUNTIFS('Publication Details'!$A$2:$A$501,"Yes",'Publication Details'!$C$2:$C$501,$A8,'Publication Details'!$G$2:$G$501,L$1))</f>
        <v>0</v>
      </c>
      <c r="M8" s="6">
        <f>SUM(COUNTIFS('Publication Details'!$A$2:$A$501,"Yes",'Publication Details'!$C$2:$C$501,$A8,'Publication Details'!$G$2:$G$501,M$1))</f>
        <v>0</v>
      </c>
      <c r="N8" s="6">
        <f t="shared" si="0"/>
        <v>0</v>
      </c>
    </row>
    <row r="9" spans="1:14" x14ac:dyDescent="0.25">
      <c r="A9" s="7" t="s">
        <v>30</v>
      </c>
      <c r="B9" s="6">
        <f>SUM(COUNTIFS('Publication Details'!$A$2:$A$501,"Yes",'Publication Details'!$C$2:$C$501,$A9,'Publication Details'!$G$2:$G$501,B$1))</f>
        <v>0</v>
      </c>
      <c r="C9" s="6">
        <f>SUM(COUNTIFS('Publication Details'!$A$2:$A$501,"Yes",'Publication Details'!$C$2:$C$501,$A9,'Publication Details'!$G$2:$G$501,C$1))</f>
        <v>0</v>
      </c>
      <c r="D9" s="6">
        <f>SUM(COUNTIFS('Publication Details'!$A$2:$A$501,"Yes",'Publication Details'!$C$2:$C$501,$A9,'Publication Details'!$G$2:$G$501,D$1))</f>
        <v>0</v>
      </c>
      <c r="E9" s="6">
        <f>SUM(COUNTIFS('Publication Details'!$A$2:$A$501,"Yes",'Publication Details'!$C$2:$C$501,$A9,'Publication Details'!$G$2:$G$501,E$1))</f>
        <v>0</v>
      </c>
      <c r="F9" s="6">
        <f>SUM(COUNTIFS('Publication Details'!$A$2:$A$501,"Yes",'Publication Details'!$C$2:$C$501,$A9,'Publication Details'!$G$2:$G$501,F$1))</f>
        <v>0</v>
      </c>
      <c r="G9" s="6">
        <f>SUM(COUNTIFS('Publication Details'!$A$2:$A$501,"Yes",'Publication Details'!$C$2:$C$501,$A9,'Publication Details'!$G$2:$G$501,G$1))</f>
        <v>0</v>
      </c>
      <c r="H9" s="6">
        <f>SUM(COUNTIFS('Publication Details'!$A$2:$A$501,"Yes",'Publication Details'!$C$2:$C$501,$A9,'Publication Details'!$G$2:$G$501,H$1))</f>
        <v>0</v>
      </c>
      <c r="I9" s="6">
        <f>SUM(COUNTIFS('Publication Details'!$A$2:$A$501,"Yes",'Publication Details'!$C$2:$C$501,$A9,'Publication Details'!$G$2:$G$501,I$1))</f>
        <v>0</v>
      </c>
      <c r="J9" s="6">
        <f>SUM(COUNTIFS('Publication Details'!$A$2:$A$501,"Yes",'Publication Details'!$C$2:$C$501,$A9,'Publication Details'!$G$2:$G$501,J$1))</f>
        <v>0</v>
      </c>
      <c r="K9" s="6">
        <f>SUM(COUNTIFS('Publication Details'!$A$2:$A$501,"Yes",'Publication Details'!$C$2:$C$501,$A9,'Publication Details'!$G$2:$G$501,K$1))</f>
        <v>0</v>
      </c>
      <c r="L9" s="6">
        <f>SUM(COUNTIFS('Publication Details'!$A$2:$A$501,"Yes",'Publication Details'!$C$2:$C$501,$A9,'Publication Details'!$G$2:$G$501,L$1))</f>
        <v>0</v>
      </c>
      <c r="M9" s="6">
        <f>SUM(COUNTIFS('Publication Details'!$A$2:$A$501,"Yes",'Publication Details'!$C$2:$C$501,$A9,'Publication Details'!$G$2:$G$501,M$1))</f>
        <v>0</v>
      </c>
      <c r="N9" s="6">
        <f t="shared" si="0"/>
        <v>0</v>
      </c>
    </row>
    <row r="10" spans="1:14" x14ac:dyDescent="0.25">
      <c r="A10" s="5" t="s">
        <v>31</v>
      </c>
      <c r="B10" s="6">
        <f>SUM(COUNTIFS('Publication Details'!$A$2:$A$501,"Yes",'Publication Details'!$C$2:$C$501,$A10,'Publication Details'!$G$2:$G$501,B$1))</f>
        <v>0</v>
      </c>
      <c r="C10" s="6">
        <f>SUM(COUNTIFS('Publication Details'!$A$2:$A$501,"Yes",'Publication Details'!$C$2:$C$501,$A10,'Publication Details'!$G$2:$G$501,C$1))</f>
        <v>0</v>
      </c>
      <c r="D10" s="6">
        <f>SUM(COUNTIFS('Publication Details'!$A$2:$A$501,"Yes",'Publication Details'!$C$2:$C$501,$A10,'Publication Details'!$G$2:$G$501,D$1))</f>
        <v>0</v>
      </c>
      <c r="E10" s="6">
        <f>SUM(COUNTIFS('Publication Details'!$A$2:$A$501,"Yes",'Publication Details'!$C$2:$C$501,$A10,'Publication Details'!$G$2:$G$501,E$1))</f>
        <v>0</v>
      </c>
      <c r="F10" s="6">
        <f>SUM(COUNTIFS('Publication Details'!$A$2:$A$501,"Yes",'Publication Details'!$C$2:$C$501,$A10,'Publication Details'!$G$2:$G$501,F$1))</f>
        <v>0</v>
      </c>
      <c r="G10" s="6">
        <f>SUM(COUNTIFS('Publication Details'!$A$2:$A$501,"Yes",'Publication Details'!$C$2:$C$501,$A10,'Publication Details'!$G$2:$G$501,G$1))</f>
        <v>0</v>
      </c>
      <c r="H10" s="6">
        <f>SUM(COUNTIFS('Publication Details'!$A$2:$A$501,"Yes",'Publication Details'!$C$2:$C$501,$A10,'Publication Details'!$G$2:$G$501,H$1))</f>
        <v>0</v>
      </c>
      <c r="I10" s="6">
        <f>SUM(COUNTIFS('Publication Details'!$A$2:$A$501,"Yes",'Publication Details'!$C$2:$C$501,$A10,'Publication Details'!$G$2:$G$501,I$1))</f>
        <v>0</v>
      </c>
      <c r="J10" s="6">
        <f>SUM(COUNTIFS('Publication Details'!$A$2:$A$501,"Yes",'Publication Details'!$C$2:$C$501,$A10,'Publication Details'!$G$2:$G$501,J$1))</f>
        <v>0</v>
      </c>
      <c r="K10" s="6">
        <f>SUM(COUNTIFS('Publication Details'!$A$2:$A$501,"Yes",'Publication Details'!$C$2:$C$501,$A10,'Publication Details'!$G$2:$G$501,K$1))</f>
        <v>0</v>
      </c>
      <c r="L10" s="6">
        <f>SUM(COUNTIFS('Publication Details'!$A$2:$A$501,"Yes",'Publication Details'!$C$2:$C$501,$A10,'Publication Details'!$G$2:$G$501,L$1))</f>
        <v>0</v>
      </c>
      <c r="M10" s="6">
        <f>SUM(COUNTIFS('Publication Details'!$A$2:$A$501,"Yes",'Publication Details'!$C$2:$C$501,$A10,'Publication Details'!$G$2:$G$501,M$1))</f>
        <v>0</v>
      </c>
      <c r="N10" s="6">
        <f t="shared" si="0"/>
        <v>0</v>
      </c>
    </row>
    <row r="11" spans="1:14" x14ac:dyDescent="0.25">
      <c r="A11" s="5" t="s">
        <v>32</v>
      </c>
      <c r="B11" s="6">
        <f>SUM(COUNTIFS('Publication Details'!$A$2:$A$501,"Yes",'Publication Details'!$C$2:$C$501,$A11,'Publication Details'!$G$2:$G$501,B$1))</f>
        <v>0</v>
      </c>
      <c r="C11" s="6">
        <f>SUM(COUNTIFS('Publication Details'!$A$2:$A$501,"Yes",'Publication Details'!$C$2:$C$501,$A11,'Publication Details'!$G$2:$G$501,C$1))</f>
        <v>0</v>
      </c>
      <c r="D11" s="6">
        <f>SUM(COUNTIFS('Publication Details'!$A$2:$A$501,"Yes",'Publication Details'!$C$2:$C$501,$A11,'Publication Details'!$G$2:$G$501,D$1))</f>
        <v>0</v>
      </c>
      <c r="E11" s="6">
        <f>SUM(COUNTIFS('Publication Details'!$A$2:$A$501,"Yes",'Publication Details'!$C$2:$C$501,$A11,'Publication Details'!$G$2:$G$501,E$1))</f>
        <v>0</v>
      </c>
      <c r="F11" s="6">
        <f>SUM(COUNTIFS('Publication Details'!$A$2:$A$501,"Yes",'Publication Details'!$C$2:$C$501,$A11,'Publication Details'!$G$2:$G$501,F$1))</f>
        <v>0</v>
      </c>
      <c r="G11" s="6">
        <f>SUM(COUNTIFS('Publication Details'!$A$2:$A$501,"Yes",'Publication Details'!$C$2:$C$501,$A11,'Publication Details'!$G$2:$G$501,G$1))</f>
        <v>0</v>
      </c>
      <c r="H11" s="6">
        <f>SUM(COUNTIFS('Publication Details'!$A$2:$A$501,"Yes",'Publication Details'!$C$2:$C$501,$A11,'Publication Details'!$G$2:$G$501,H$1))</f>
        <v>0</v>
      </c>
      <c r="I11" s="6">
        <f>SUM(COUNTIFS('Publication Details'!$A$2:$A$501,"Yes",'Publication Details'!$C$2:$C$501,$A11,'Publication Details'!$G$2:$G$501,I$1))</f>
        <v>0</v>
      </c>
      <c r="J11" s="6">
        <f>SUM(COUNTIFS('Publication Details'!$A$2:$A$501,"Yes",'Publication Details'!$C$2:$C$501,$A11,'Publication Details'!$G$2:$G$501,J$1))</f>
        <v>0</v>
      </c>
      <c r="K11" s="6">
        <f>SUM(COUNTIFS('Publication Details'!$A$2:$A$501,"Yes",'Publication Details'!$C$2:$C$501,$A11,'Publication Details'!$G$2:$G$501,K$1))</f>
        <v>0</v>
      </c>
      <c r="L11" s="6">
        <f>SUM(COUNTIFS('Publication Details'!$A$2:$A$501,"Yes",'Publication Details'!$C$2:$C$501,$A11,'Publication Details'!$G$2:$G$501,L$1))</f>
        <v>0</v>
      </c>
      <c r="M11" s="6">
        <f>SUM(COUNTIFS('Publication Details'!$A$2:$A$501,"Yes",'Publication Details'!$C$2:$C$501,$A11,'Publication Details'!$G$2:$G$501,M$1))</f>
        <v>0</v>
      </c>
      <c r="N11" s="6">
        <f t="shared" si="0"/>
        <v>0</v>
      </c>
    </row>
    <row r="12" spans="1:14" x14ac:dyDescent="0.25">
      <c r="A12" s="5" t="s">
        <v>33</v>
      </c>
      <c r="B12" s="6">
        <f>SUM(COUNTIFS('Publication Details'!$A$2:$A$501,"Yes",'Publication Details'!$C$2:$C$501,$A12,'Publication Details'!$G$2:$G$501,B$1))</f>
        <v>0</v>
      </c>
      <c r="C12" s="6">
        <f>SUM(COUNTIFS('Publication Details'!$A$2:$A$501,"Yes",'Publication Details'!$C$2:$C$501,$A12,'Publication Details'!$G$2:$G$501,C$1))</f>
        <v>0</v>
      </c>
      <c r="D12" s="6">
        <f>SUM(COUNTIFS('Publication Details'!$A$2:$A$501,"Yes",'Publication Details'!$C$2:$C$501,$A12,'Publication Details'!$G$2:$G$501,D$1))</f>
        <v>0</v>
      </c>
      <c r="E12" s="6">
        <f>SUM(COUNTIFS('Publication Details'!$A$2:$A$501,"Yes",'Publication Details'!$C$2:$C$501,$A12,'Publication Details'!$G$2:$G$501,E$1))</f>
        <v>0</v>
      </c>
      <c r="F12" s="6">
        <f>SUM(COUNTIFS('Publication Details'!$A$2:$A$501,"Yes",'Publication Details'!$C$2:$C$501,$A12,'Publication Details'!$G$2:$G$501,F$1))</f>
        <v>0</v>
      </c>
      <c r="G12" s="6">
        <f>SUM(COUNTIFS('Publication Details'!$A$2:$A$501,"Yes",'Publication Details'!$C$2:$C$501,$A12,'Publication Details'!$G$2:$G$501,G$1))</f>
        <v>0</v>
      </c>
      <c r="H12" s="6">
        <f>SUM(COUNTIFS('Publication Details'!$A$2:$A$501,"Yes",'Publication Details'!$C$2:$C$501,$A12,'Publication Details'!$G$2:$G$501,H$1))</f>
        <v>0</v>
      </c>
      <c r="I12" s="6">
        <f>SUM(COUNTIFS('Publication Details'!$A$2:$A$501,"Yes",'Publication Details'!$C$2:$C$501,$A12,'Publication Details'!$G$2:$G$501,I$1))</f>
        <v>0</v>
      </c>
      <c r="J12" s="6">
        <f>SUM(COUNTIFS('Publication Details'!$A$2:$A$501,"Yes",'Publication Details'!$C$2:$C$501,$A12,'Publication Details'!$G$2:$G$501,J$1))</f>
        <v>0</v>
      </c>
      <c r="K12" s="6">
        <f>SUM(COUNTIFS('Publication Details'!$A$2:$A$501,"Yes",'Publication Details'!$C$2:$C$501,$A12,'Publication Details'!$G$2:$G$501,K$1))</f>
        <v>0</v>
      </c>
      <c r="L12" s="6">
        <f>SUM(COUNTIFS('Publication Details'!$A$2:$A$501,"Yes",'Publication Details'!$C$2:$C$501,$A12,'Publication Details'!$G$2:$G$501,L$1))</f>
        <v>0</v>
      </c>
      <c r="M12" s="6">
        <f>SUM(COUNTIFS('Publication Details'!$A$2:$A$501,"Yes",'Publication Details'!$C$2:$C$501,$A12,'Publication Details'!$G$2:$G$501,M$1))</f>
        <v>0</v>
      </c>
      <c r="N12" s="6">
        <f t="shared" si="0"/>
        <v>0</v>
      </c>
    </row>
    <row r="13" spans="1:14" ht="15.75" thickBot="1" x14ac:dyDescent="0.3">
      <c r="A13" s="3" t="s">
        <v>34</v>
      </c>
      <c r="B13" s="8">
        <f>SUM(B2:B12)</f>
        <v>0</v>
      </c>
      <c r="C13" s="8">
        <f t="shared" ref="C13:L13" si="1">SUM(C2:C12)</f>
        <v>0</v>
      </c>
      <c r="D13" s="8">
        <f t="shared" si="1"/>
        <v>0</v>
      </c>
      <c r="E13" s="8">
        <f t="shared" si="1"/>
        <v>2</v>
      </c>
      <c r="F13" s="8">
        <f t="shared" si="1"/>
        <v>0</v>
      </c>
      <c r="G13" s="8">
        <f t="shared" si="1"/>
        <v>0</v>
      </c>
      <c r="H13" s="8">
        <f t="shared" si="1"/>
        <v>1</v>
      </c>
      <c r="I13" s="8">
        <f t="shared" si="1"/>
        <v>0</v>
      </c>
      <c r="J13" s="8">
        <f t="shared" si="1"/>
        <v>1</v>
      </c>
      <c r="K13" s="8">
        <f t="shared" si="1"/>
        <v>2</v>
      </c>
      <c r="L13" s="8">
        <f t="shared" si="1"/>
        <v>0</v>
      </c>
      <c r="M13" s="8">
        <f>SUM(M2:M12)</f>
        <v>3</v>
      </c>
      <c r="N13" s="8">
        <f>SUM(N2:N12)</f>
        <v>9</v>
      </c>
    </row>
    <row r="14" spans="1:14" x14ac:dyDescent="0.25">
      <c r="B14" s="10"/>
      <c r="C14" s="11"/>
      <c r="D14" s="11"/>
      <c r="E14" s="11"/>
      <c r="F14" s="11"/>
      <c r="G14" s="11"/>
      <c r="H14" s="11"/>
      <c r="I14" s="11"/>
      <c r="J14" s="11"/>
      <c r="K14" s="11"/>
      <c r="L14" s="11"/>
      <c r="M14" s="11"/>
    </row>
    <row r="15" spans="1:14" ht="15.75" thickBot="1" x14ac:dyDescent="0.3">
      <c r="A15" s="3" t="s">
        <v>35</v>
      </c>
      <c r="B15" s="4">
        <v>45017</v>
      </c>
      <c r="C15" s="4">
        <v>45047</v>
      </c>
      <c r="D15" s="4">
        <v>45078</v>
      </c>
      <c r="E15" s="4">
        <v>45108</v>
      </c>
      <c r="F15" s="4">
        <v>45139</v>
      </c>
      <c r="G15" s="4">
        <v>45170</v>
      </c>
      <c r="H15" s="4">
        <v>45200</v>
      </c>
      <c r="I15" s="4">
        <v>45231</v>
      </c>
      <c r="J15" s="4">
        <v>45261</v>
      </c>
      <c r="K15" s="4">
        <v>45292</v>
      </c>
      <c r="L15" s="4">
        <v>45323</v>
      </c>
      <c r="M15" s="4">
        <v>45352</v>
      </c>
      <c r="N15" s="4" t="s">
        <v>22</v>
      </c>
    </row>
    <row r="16" spans="1:14" x14ac:dyDescent="0.25">
      <c r="A16" s="5" t="s">
        <v>23</v>
      </c>
      <c r="B16" s="6">
        <f>SUM(COUNTIFS('Publication Details'!$C$2:$C$501,$A16,'Publication Details'!$G$2:$G$501,B$15))</f>
        <v>0</v>
      </c>
      <c r="C16" s="6">
        <f>SUM(COUNTIFS('Publication Details'!$C$2:$C$501,$A16,'Publication Details'!$G$2:$G$501,C$15))</f>
        <v>2</v>
      </c>
      <c r="D16" s="6">
        <f>SUM(COUNTIFS('Publication Details'!$C$2:$C$501,$A16,'Publication Details'!$G$2:$G$501,D$15))</f>
        <v>0</v>
      </c>
      <c r="E16" s="6">
        <f>SUM(COUNTIFS('Publication Details'!$C$2:$C$501,$A16,'Publication Details'!$G$2:$G$501,E$15))</f>
        <v>4</v>
      </c>
      <c r="F16" s="6">
        <f>SUM(COUNTIFS('Publication Details'!$C$2:$C$501,$A16,'Publication Details'!$G$2:$G$501,F$15))</f>
        <v>3</v>
      </c>
      <c r="G16" s="6">
        <f>SUM(COUNTIFS('Publication Details'!$C$2:$C$501,$A16,'Publication Details'!$G$2:$G$501,G$15))</f>
        <v>0</v>
      </c>
      <c r="H16" s="6">
        <f>SUM(COUNTIFS('Publication Details'!$C$2:$C$501,$A16,'Publication Details'!$G$2:$G$501,H$15))</f>
        <v>0</v>
      </c>
      <c r="I16" s="6">
        <f>SUM(COUNTIFS('Publication Details'!$C$2:$C$501,$A16,'Publication Details'!$G$2:$G$501,I$15))</f>
        <v>1</v>
      </c>
      <c r="J16" s="6">
        <f>SUM(COUNTIFS('Publication Details'!$C$2:$C$501,$A16,'Publication Details'!$G$2:$G$501,J$15))</f>
        <v>1</v>
      </c>
      <c r="K16" s="6">
        <f>SUM(COUNTIFS('Publication Details'!$C$2:$C$501,$A16,'Publication Details'!$G$2:$G$501,K$15))</f>
        <v>2</v>
      </c>
      <c r="L16" s="6">
        <f>SUM(COUNTIFS('Publication Details'!$C$2:$C$501,$A16,'Publication Details'!$G$2:$G$501,L$15))</f>
        <v>1</v>
      </c>
      <c r="M16" s="6">
        <f>SUM(COUNTIFS('Publication Details'!$C$2:$C$501,$A16,'Publication Details'!$G$2:$G$501,M$15))</f>
        <v>1</v>
      </c>
      <c r="N16" s="6">
        <f>SUM(B16:M16)</f>
        <v>15</v>
      </c>
    </row>
    <row r="17" spans="1:14" x14ac:dyDescent="0.25">
      <c r="A17" s="5" t="s">
        <v>24</v>
      </c>
      <c r="B17" s="6">
        <f>SUM(COUNTIFS('Publication Details'!$C$2:$C$501,$A17,'Publication Details'!$G$2:$G$501,B$15))</f>
        <v>0</v>
      </c>
      <c r="C17" s="6">
        <f>SUM(COUNTIFS('Publication Details'!$C$2:$C$501,$A17,'Publication Details'!$G$2:$G$501,C$15))</f>
        <v>0</v>
      </c>
      <c r="D17" s="6">
        <f>SUM(COUNTIFS('Publication Details'!$C$2:$C$501,$A17,'Publication Details'!$G$2:$G$501,D$15))</f>
        <v>2</v>
      </c>
      <c r="E17" s="6">
        <f>SUM(COUNTIFS('Publication Details'!$C$2:$C$501,$A17,'Publication Details'!$G$2:$G$501,E$15))</f>
        <v>6</v>
      </c>
      <c r="F17" s="6">
        <f>SUM(COUNTIFS('Publication Details'!$C$2:$C$501,$A17,'Publication Details'!$G$2:$G$501,F$15))</f>
        <v>1</v>
      </c>
      <c r="G17" s="6">
        <f>SUM(COUNTIFS('Publication Details'!$C$2:$C$501,$A17,'Publication Details'!$G$2:$G$501,G$15))</f>
        <v>1</v>
      </c>
      <c r="H17" s="6">
        <f>SUM(COUNTIFS('Publication Details'!$C$2:$C$501,$A17,'Publication Details'!$G$2:$G$501,H$15))</f>
        <v>3</v>
      </c>
      <c r="I17" s="6">
        <f>SUM(COUNTIFS('Publication Details'!$C$2:$C$501,$A17,'Publication Details'!$G$2:$G$501,I$15))</f>
        <v>2</v>
      </c>
      <c r="J17" s="6">
        <f>SUM(COUNTIFS('Publication Details'!$C$2:$C$501,$A17,'Publication Details'!$G$2:$G$501,J$15))</f>
        <v>2</v>
      </c>
      <c r="K17" s="6">
        <f>SUM(COUNTIFS('Publication Details'!$C$2:$C$501,$A17,'Publication Details'!$G$2:$G$501,K$15))</f>
        <v>4</v>
      </c>
      <c r="L17" s="6">
        <f>SUM(COUNTIFS('Publication Details'!$C$2:$C$501,$A17,'Publication Details'!$G$2:$G$501,L$15))</f>
        <v>1</v>
      </c>
      <c r="M17" s="6">
        <f>SUM(COUNTIFS('Publication Details'!$C$2:$C$501,$A17,'Publication Details'!$G$2:$G$501,M$15))</f>
        <v>4</v>
      </c>
      <c r="N17" s="6">
        <f t="shared" ref="N17:N26" si="2">SUM(B17:M17)</f>
        <v>26</v>
      </c>
    </row>
    <row r="18" spans="1:14" x14ac:dyDescent="0.25">
      <c r="A18" s="5" t="s">
        <v>25</v>
      </c>
      <c r="B18" s="6">
        <f>SUM(COUNTIFS('Publication Details'!$C$2:$C$501,$A18,'Publication Details'!$G$2:$G$501,B$15))</f>
        <v>0</v>
      </c>
      <c r="C18" s="6">
        <f>SUM(COUNTIFS('Publication Details'!$C$2:$C$501,$A18,'Publication Details'!$G$2:$G$501,C$15))</f>
        <v>0</v>
      </c>
      <c r="D18" s="6">
        <f>SUM(COUNTIFS('Publication Details'!$C$2:$C$501,$A18,'Publication Details'!$G$2:$G$501,D$15))</f>
        <v>0</v>
      </c>
      <c r="E18" s="6">
        <f>SUM(COUNTIFS('Publication Details'!$C$2:$C$501,$A18,'Publication Details'!$G$2:$G$501,E$15))</f>
        <v>2</v>
      </c>
      <c r="F18" s="6">
        <f>SUM(COUNTIFS('Publication Details'!$C$2:$C$501,$A18,'Publication Details'!$G$2:$G$501,F$15))</f>
        <v>2</v>
      </c>
      <c r="G18" s="6">
        <f>SUM(COUNTIFS('Publication Details'!$C$2:$C$501,$A18,'Publication Details'!$G$2:$G$501,G$15))</f>
        <v>0</v>
      </c>
      <c r="H18" s="6">
        <f>SUM(COUNTIFS('Publication Details'!$C$2:$C$501,$A18,'Publication Details'!$G$2:$G$501,H$15))</f>
        <v>0</v>
      </c>
      <c r="I18" s="6">
        <f>SUM(COUNTIFS('Publication Details'!$C$2:$C$501,$A18,'Publication Details'!$G$2:$G$501,I$15))</f>
        <v>0</v>
      </c>
      <c r="J18" s="6">
        <f>SUM(COUNTIFS('Publication Details'!$C$2:$C$501,$A18,'Publication Details'!$G$2:$G$501,J$15))</f>
        <v>0</v>
      </c>
      <c r="K18" s="6">
        <f>SUM(COUNTIFS('Publication Details'!$C$2:$C$501,$A18,'Publication Details'!$G$2:$G$501,K$15))</f>
        <v>0</v>
      </c>
      <c r="L18" s="6">
        <f>SUM(COUNTIFS('Publication Details'!$C$2:$C$501,$A18,'Publication Details'!$G$2:$G$501,L$15))</f>
        <v>0</v>
      </c>
      <c r="M18" s="6">
        <f>SUM(COUNTIFS('Publication Details'!$C$2:$C$501,$A18,'Publication Details'!$G$2:$G$501,M$15))</f>
        <v>3</v>
      </c>
      <c r="N18" s="6">
        <f t="shared" si="2"/>
        <v>7</v>
      </c>
    </row>
    <row r="19" spans="1:14" x14ac:dyDescent="0.25">
      <c r="A19" s="7" t="s">
        <v>26</v>
      </c>
      <c r="B19" s="6">
        <f>SUM(COUNTIFS('Publication Details'!$C$2:$C$501,$A19,'Publication Details'!$G$2:$G$501,B$15))</f>
        <v>0</v>
      </c>
      <c r="C19" s="6">
        <f>SUM(COUNTIFS('Publication Details'!$C$2:$C$501,$A19,'Publication Details'!$G$2:$G$501,C$15))</f>
        <v>0</v>
      </c>
      <c r="D19" s="6">
        <f>SUM(COUNTIFS('Publication Details'!$C$2:$C$501,$A19,'Publication Details'!$G$2:$G$501,D$15))</f>
        <v>0</v>
      </c>
      <c r="E19" s="6">
        <f>SUM(COUNTIFS('Publication Details'!$C$2:$C$501,$A19,'Publication Details'!$G$2:$G$501,E$15))</f>
        <v>0</v>
      </c>
      <c r="F19" s="6">
        <f>SUM(COUNTIFS('Publication Details'!$C$2:$C$501,$A19,'Publication Details'!$G$2:$G$501,F$15))</f>
        <v>0</v>
      </c>
      <c r="G19" s="6">
        <f>SUM(COUNTIFS('Publication Details'!$C$2:$C$501,$A19,'Publication Details'!$G$2:$G$501,G$15))</f>
        <v>0</v>
      </c>
      <c r="H19" s="6">
        <f>SUM(COUNTIFS('Publication Details'!$C$2:$C$501,$A19,'Publication Details'!$G$2:$G$501,H$15))</f>
        <v>0</v>
      </c>
      <c r="I19" s="6">
        <f>SUM(COUNTIFS('Publication Details'!$C$2:$C$501,$A19,'Publication Details'!$G$2:$G$501,I$15))</f>
        <v>0</v>
      </c>
      <c r="J19" s="6">
        <f>SUM(COUNTIFS('Publication Details'!$C$2:$C$501,$A19,'Publication Details'!$G$2:$G$501,J$15))</f>
        <v>0</v>
      </c>
      <c r="K19" s="6">
        <f>SUM(COUNTIFS('Publication Details'!$C$2:$C$501,$A19,'Publication Details'!$G$2:$G$501,K$15))</f>
        <v>0</v>
      </c>
      <c r="L19" s="6">
        <f>SUM(COUNTIFS('Publication Details'!$C$2:$C$501,$A19,'Publication Details'!$G$2:$G$501,L$15))</f>
        <v>0</v>
      </c>
      <c r="M19" s="6">
        <f>SUM(COUNTIFS('Publication Details'!$C$2:$C$501,$A19,'Publication Details'!$G$2:$G$501,M$15))</f>
        <v>0</v>
      </c>
      <c r="N19" s="6">
        <f t="shared" si="2"/>
        <v>0</v>
      </c>
    </row>
    <row r="20" spans="1:14" x14ac:dyDescent="0.25">
      <c r="A20" s="5" t="s">
        <v>27</v>
      </c>
      <c r="B20" s="6">
        <f>SUM(COUNTIFS('Publication Details'!$C$2:$C$501,$A20,'Publication Details'!$G$2:$G$501,B$15))</f>
        <v>0</v>
      </c>
      <c r="C20" s="6">
        <f>SUM(COUNTIFS('Publication Details'!$C$2:$C$501,$A20,'Publication Details'!$G$2:$G$501,C$15))</f>
        <v>0</v>
      </c>
      <c r="D20" s="6">
        <f>SUM(COUNTIFS('Publication Details'!$C$2:$C$501,$A20,'Publication Details'!$G$2:$G$501,D$15))</f>
        <v>0</v>
      </c>
      <c r="E20" s="6">
        <f>SUM(COUNTIFS('Publication Details'!$C$2:$C$501,$A20,'Publication Details'!$G$2:$G$501,E$15))</f>
        <v>0</v>
      </c>
      <c r="F20" s="6">
        <f>SUM(COUNTIFS('Publication Details'!$C$2:$C$501,$A20,'Publication Details'!$G$2:$G$501,F$15))</f>
        <v>0</v>
      </c>
      <c r="G20" s="6">
        <f>SUM(COUNTIFS('Publication Details'!$C$2:$C$501,$A20,'Publication Details'!$G$2:$G$501,G$15))</f>
        <v>0</v>
      </c>
      <c r="H20" s="6">
        <f>SUM(COUNTIFS('Publication Details'!$C$2:$C$501,$A20,'Publication Details'!$G$2:$G$501,H$15))</f>
        <v>0</v>
      </c>
      <c r="I20" s="6">
        <f>SUM(COUNTIFS('Publication Details'!$C$2:$C$501,$A20,'Publication Details'!$G$2:$G$501,I$15))</f>
        <v>0</v>
      </c>
      <c r="J20" s="6">
        <f>SUM(COUNTIFS('Publication Details'!$C$2:$C$501,$A20,'Publication Details'!$G$2:$G$501,J$15))</f>
        <v>0</v>
      </c>
      <c r="K20" s="6">
        <f>SUM(COUNTIFS('Publication Details'!$C$2:$C$501,$A20,'Publication Details'!$G$2:$G$501,K$15))</f>
        <v>0</v>
      </c>
      <c r="L20" s="6">
        <f>SUM(COUNTIFS('Publication Details'!$C$2:$C$501,$A20,'Publication Details'!$G$2:$G$501,L$15))</f>
        <v>0</v>
      </c>
      <c r="M20" s="6">
        <f>SUM(COUNTIFS('Publication Details'!$C$2:$C$501,$A20,'Publication Details'!$G$2:$G$501,M$15))</f>
        <v>0</v>
      </c>
      <c r="N20" s="6">
        <f t="shared" si="2"/>
        <v>0</v>
      </c>
    </row>
    <row r="21" spans="1:14" x14ac:dyDescent="0.25">
      <c r="A21" s="5" t="s">
        <v>28</v>
      </c>
      <c r="B21" s="6">
        <f>SUM(COUNTIFS('Publication Details'!$C$2:$C$501,$A21,'Publication Details'!$G$2:$G$501,B$15))</f>
        <v>0</v>
      </c>
      <c r="C21" s="6">
        <f>SUM(COUNTIFS('Publication Details'!$C$2:$C$501,$A21,'Publication Details'!$G$2:$G$501,C$15))</f>
        <v>0</v>
      </c>
      <c r="D21" s="6">
        <f>SUM(COUNTIFS('Publication Details'!$C$2:$C$501,$A21,'Publication Details'!$G$2:$G$501,D$15))</f>
        <v>0</v>
      </c>
      <c r="E21" s="6">
        <f>SUM(COUNTIFS('Publication Details'!$C$2:$C$501,$A21,'Publication Details'!$G$2:$G$501,E$15))</f>
        <v>0</v>
      </c>
      <c r="F21" s="6">
        <f>SUM(COUNTIFS('Publication Details'!$C$2:$C$501,$A21,'Publication Details'!$G$2:$G$501,F$15))</f>
        <v>0</v>
      </c>
      <c r="G21" s="6">
        <f>SUM(COUNTIFS('Publication Details'!$C$2:$C$501,$A21,'Publication Details'!$G$2:$G$501,G$15))</f>
        <v>0</v>
      </c>
      <c r="H21" s="6">
        <f>SUM(COUNTIFS('Publication Details'!$C$2:$C$501,$A21,'Publication Details'!$G$2:$G$501,H$15))</f>
        <v>0</v>
      </c>
      <c r="I21" s="6">
        <f>SUM(COUNTIFS('Publication Details'!$C$2:$C$501,$A21,'Publication Details'!$G$2:$G$501,I$15))</f>
        <v>0</v>
      </c>
      <c r="J21" s="6">
        <f>SUM(COUNTIFS('Publication Details'!$C$2:$C$501,$A21,'Publication Details'!$G$2:$G$501,J$15))</f>
        <v>0</v>
      </c>
      <c r="K21" s="6">
        <f>SUM(COUNTIFS('Publication Details'!$C$2:$C$501,$A21,'Publication Details'!$G$2:$G$501,K$15))</f>
        <v>0</v>
      </c>
      <c r="L21" s="6">
        <f>SUM(COUNTIFS('Publication Details'!$C$2:$C$501,$A21,'Publication Details'!$G$2:$G$501,L$15))</f>
        <v>0</v>
      </c>
      <c r="M21" s="6">
        <f>SUM(COUNTIFS('Publication Details'!$C$2:$C$501,$A21,'Publication Details'!$G$2:$G$501,M$15))</f>
        <v>0</v>
      </c>
      <c r="N21" s="6">
        <f t="shared" si="2"/>
        <v>0</v>
      </c>
    </row>
    <row r="22" spans="1:14" x14ac:dyDescent="0.25">
      <c r="A22" s="5" t="s">
        <v>29</v>
      </c>
      <c r="B22" s="6">
        <f>SUM(COUNTIFS('Publication Details'!$C$2:$C$501,$A22,'Publication Details'!$G$2:$G$501,B$15))</f>
        <v>0</v>
      </c>
      <c r="C22" s="6">
        <f>SUM(COUNTIFS('Publication Details'!$C$2:$C$501,$A22,'Publication Details'!$G$2:$G$501,C$15))</f>
        <v>0</v>
      </c>
      <c r="D22" s="6">
        <f>SUM(COUNTIFS('Publication Details'!$C$2:$C$501,$A22,'Publication Details'!$G$2:$G$501,D$15))</f>
        <v>0</v>
      </c>
      <c r="E22" s="6">
        <f>SUM(COUNTIFS('Publication Details'!$C$2:$C$501,$A22,'Publication Details'!$G$2:$G$501,E$15))</f>
        <v>0</v>
      </c>
      <c r="F22" s="6">
        <f>SUM(COUNTIFS('Publication Details'!$C$2:$C$501,$A22,'Publication Details'!$G$2:$G$501,F$15))</f>
        <v>0</v>
      </c>
      <c r="G22" s="6">
        <f>SUM(COUNTIFS('Publication Details'!$C$2:$C$501,$A22,'Publication Details'!$G$2:$G$501,G$15))</f>
        <v>0</v>
      </c>
      <c r="H22" s="6">
        <f>SUM(COUNTIFS('Publication Details'!$C$2:$C$501,$A22,'Publication Details'!$G$2:$G$501,H$15))</f>
        <v>0</v>
      </c>
      <c r="I22" s="6">
        <f>SUM(COUNTIFS('Publication Details'!$C$2:$C$501,$A22,'Publication Details'!$G$2:$G$501,I$15))</f>
        <v>0</v>
      </c>
      <c r="J22" s="6">
        <f>SUM(COUNTIFS('Publication Details'!$C$2:$C$501,$A22,'Publication Details'!$G$2:$G$501,J$15))</f>
        <v>0</v>
      </c>
      <c r="K22" s="6">
        <f>SUM(COUNTIFS('Publication Details'!$C$2:$C$501,$A22,'Publication Details'!$G$2:$G$501,K$15))</f>
        <v>0</v>
      </c>
      <c r="L22" s="6">
        <f>SUM(COUNTIFS('Publication Details'!$C$2:$C$501,$A22,'Publication Details'!$G$2:$G$501,L$15))</f>
        <v>0</v>
      </c>
      <c r="M22" s="6">
        <f>SUM(COUNTIFS('Publication Details'!$C$2:$C$501,$A22,'Publication Details'!$G$2:$G$501,M$15))</f>
        <v>0</v>
      </c>
      <c r="N22" s="6">
        <f t="shared" si="2"/>
        <v>0</v>
      </c>
    </row>
    <row r="23" spans="1:14" x14ac:dyDescent="0.25">
      <c r="A23" s="7" t="s">
        <v>30</v>
      </c>
      <c r="B23" s="6">
        <f>SUM(COUNTIFS('Publication Details'!$C$2:$C$501,$A23,'Publication Details'!$G$2:$G$501,B$15))</f>
        <v>0</v>
      </c>
      <c r="C23" s="6">
        <f>SUM(COUNTIFS('Publication Details'!$C$2:$C$501,$A23,'Publication Details'!$G$2:$G$501,C$15))</f>
        <v>0</v>
      </c>
      <c r="D23" s="6">
        <f>SUM(COUNTIFS('Publication Details'!$C$2:$C$501,$A23,'Publication Details'!$G$2:$G$501,D$15))</f>
        <v>0</v>
      </c>
      <c r="E23" s="6">
        <f>SUM(COUNTIFS('Publication Details'!$C$2:$C$501,$A23,'Publication Details'!$G$2:$G$501,E$15))</f>
        <v>0</v>
      </c>
      <c r="F23" s="6">
        <f>SUM(COUNTIFS('Publication Details'!$C$2:$C$501,$A23,'Publication Details'!$G$2:$G$501,F$15))</f>
        <v>0</v>
      </c>
      <c r="G23" s="6">
        <f>SUM(COUNTIFS('Publication Details'!$C$2:$C$501,$A23,'Publication Details'!$G$2:$G$501,G$15))</f>
        <v>0</v>
      </c>
      <c r="H23" s="6">
        <f>SUM(COUNTIFS('Publication Details'!$C$2:$C$501,$A23,'Publication Details'!$G$2:$G$501,H$15))</f>
        <v>0</v>
      </c>
      <c r="I23" s="6">
        <f>SUM(COUNTIFS('Publication Details'!$C$2:$C$501,$A23,'Publication Details'!$G$2:$G$501,I$15))</f>
        <v>0</v>
      </c>
      <c r="J23" s="6">
        <f>SUM(COUNTIFS('Publication Details'!$C$2:$C$501,$A23,'Publication Details'!$G$2:$G$501,J$15))</f>
        <v>0</v>
      </c>
      <c r="K23" s="6">
        <f>SUM(COUNTIFS('Publication Details'!$C$2:$C$501,$A23,'Publication Details'!$G$2:$G$501,K$15))</f>
        <v>0</v>
      </c>
      <c r="L23" s="6">
        <f>SUM(COUNTIFS('Publication Details'!$C$2:$C$501,$A23,'Publication Details'!$G$2:$G$501,L$15))</f>
        <v>0</v>
      </c>
      <c r="M23" s="6">
        <f>SUM(COUNTIFS('Publication Details'!$C$2:$C$501,$A23,'Publication Details'!$G$2:$G$501,M$15))</f>
        <v>0</v>
      </c>
      <c r="N23" s="6">
        <f t="shared" si="2"/>
        <v>0</v>
      </c>
    </row>
    <row r="24" spans="1:14" x14ac:dyDescent="0.25">
      <c r="A24" s="5" t="s">
        <v>31</v>
      </c>
      <c r="B24" s="6">
        <f>SUM(COUNTIFS('Publication Details'!$C$2:$C$501,$A24,'Publication Details'!$G$2:$G$501,B$15))</f>
        <v>0</v>
      </c>
      <c r="C24" s="6">
        <f>SUM(COUNTIFS('Publication Details'!$C$2:$C$501,$A24,'Publication Details'!$G$2:$G$501,C$15))</f>
        <v>0</v>
      </c>
      <c r="D24" s="6">
        <f>SUM(COUNTIFS('Publication Details'!$C$2:$C$501,$A24,'Publication Details'!$G$2:$G$501,D$15))</f>
        <v>0</v>
      </c>
      <c r="E24" s="6">
        <f>SUM(COUNTIFS('Publication Details'!$C$2:$C$501,$A24,'Publication Details'!$G$2:$G$501,E$15))</f>
        <v>0</v>
      </c>
      <c r="F24" s="6">
        <f>SUM(COUNTIFS('Publication Details'!$C$2:$C$501,$A24,'Publication Details'!$G$2:$G$501,F$15))</f>
        <v>0</v>
      </c>
      <c r="G24" s="6">
        <f>SUM(COUNTIFS('Publication Details'!$C$2:$C$501,$A24,'Publication Details'!$G$2:$G$501,G$15))</f>
        <v>0</v>
      </c>
      <c r="H24" s="6">
        <f>SUM(COUNTIFS('Publication Details'!$C$2:$C$501,$A24,'Publication Details'!$G$2:$G$501,H$15))</f>
        <v>0</v>
      </c>
      <c r="I24" s="6">
        <f>SUM(COUNTIFS('Publication Details'!$C$2:$C$501,$A24,'Publication Details'!$G$2:$G$501,I$15))</f>
        <v>0</v>
      </c>
      <c r="J24" s="6">
        <f>SUM(COUNTIFS('Publication Details'!$C$2:$C$501,$A24,'Publication Details'!$G$2:$G$501,J$15))</f>
        <v>0</v>
      </c>
      <c r="K24" s="6">
        <f>SUM(COUNTIFS('Publication Details'!$C$2:$C$501,$A24,'Publication Details'!$G$2:$G$501,K$15))</f>
        <v>0</v>
      </c>
      <c r="L24" s="6">
        <f>SUM(COUNTIFS('Publication Details'!$C$2:$C$501,$A24,'Publication Details'!$G$2:$G$501,L$15))</f>
        <v>0</v>
      </c>
      <c r="M24" s="6">
        <f>SUM(COUNTIFS('Publication Details'!$C$2:$C$501,$A24,'Publication Details'!$G$2:$G$501,M$15))</f>
        <v>0</v>
      </c>
      <c r="N24" s="6">
        <f t="shared" si="2"/>
        <v>0</v>
      </c>
    </row>
    <row r="25" spans="1:14" x14ac:dyDescent="0.25">
      <c r="A25" s="5" t="s">
        <v>32</v>
      </c>
      <c r="B25" s="6">
        <f>SUM(COUNTIFS('Publication Details'!$C$2:$C$501,$A25,'Publication Details'!$G$2:$G$501,B$15))</f>
        <v>0</v>
      </c>
      <c r="C25" s="6">
        <f>SUM(COUNTIFS('Publication Details'!$C$2:$C$501,$A25,'Publication Details'!$G$2:$G$501,C$15))</f>
        <v>0</v>
      </c>
      <c r="D25" s="6">
        <f>SUM(COUNTIFS('Publication Details'!$C$2:$C$501,$A25,'Publication Details'!$G$2:$G$501,D$15))</f>
        <v>0</v>
      </c>
      <c r="E25" s="6">
        <f>SUM(COUNTIFS('Publication Details'!$C$2:$C$501,$A25,'Publication Details'!$G$2:$G$501,E$15))</f>
        <v>0</v>
      </c>
      <c r="F25" s="6">
        <f>SUM(COUNTIFS('Publication Details'!$C$2:$C$501,$A25,'Publication Details'!$G$2:$G$501,F$15))</f>
        <v>0</v>
      </c>
      <c r="G25" s="6">
        <f>SUM(COUNTIFS('Publication Details'!$C$2:$C$501,$A25,'Publication Details'!$G$2:$G$501,G$15))</f>
        <v>0</v>
      </c>
      <c r="H25" s="6">
        <f>SUM(COUNTIFS('Publication Details'!$C$2:$C$501,$A25,'Publication Details'!$G$2:$G$501,H$15))</f>
        <v>0</v>
      </c>
      <c r="I25" s="6">
        <f>SUM(COUNTIFS('Publication Details'!$C$2:$C$501,$A25,'Publication Details'!$G$2:$G$501,I$15))</f>
        <v>0</v>
      </c>
      <c r="J25" s="6">
        <f>SUM(COUNTIFS('Publication Details'!$C$2:$C$501,$A25,'Publication Details'!$G$2:$G$501,J$15))</f>
        <v>0</v>
      </c>
      <c r="K25" s="6">
        <f>SUM(COUNTIFS('Publication Details'!$C$2:$C$501,$A25,'Publication Details'!$G$2:$G$501,K$15))</f>
        <v>0</v>
      </c>
      <c r="L25" s="6">
        <f>SUM(COUNTIFS('Publication Details'!$C$2:$C$501,$A25,'Publication Details'!$G$2:$G$501,L$15))</f>
        <v>0</v>
      </c>
      <c r="M25" s="6">
        <f>SUM(COUNTIFS('Publication Details'!$C$2:$C$501,$A25,'Publication Details'!$G$2:$G$501,M$15))</f>
        <v>0</v>
      </c>
      <c r="N25" s="6">
        <f t="shared" si="2"/>
        <v>0</v>
      </c>
    </row>
    <row r="26" spans="1:14" x14ac:dyDescent="0.25">
      <c r="A26" s="5" t="s">
        <v>33</v>
      </c>
      <c r="B26" s="6">
        <f>SUM(COUNTIFS('Publication Details'!$C$2:$C$501,$A26,'Publication Details'!$G$2:$G$501,B$15))</f>
        <v>0</v>
      </c>
      <c r="C26" s="6">
        <f>SUM(COUNTIFS('Publication Details'!$C$2:$C$501,$A26,'Publication Details'!$G$2:$G$501,C$15))</f>
        <v>0</v>
      </c>
      <c r="D26" s="6">
        <f>SUM(COUNTIFS('Publication Details'!$C$2:$C$501,$A26,'Publication Details'!$G$2:$G$501,D$15))</f>
        <v>0</v>
      </c>
      <c r="E26" s="6">
        <f>SUM(COUNTIFS('Publication Details'!$C$2:$C$501,$A26,'Publication Details'!$G$2:$G$501,E$15))</f>
        <v>0</v>
      </c>
      <c r="F26" s="6">
        <f>SUM(COUNTIFS('Publication Details'!$C$2:$C$501,$A26,'Publication Details'!$G$2:$G$501,F$15))</f>
        <v>0</v>
      </c>
      <c r="G26" s="6">
        <f>SUM(COUNTIFS('Publication Details'!$C$2:$C$501,$A26,'Publication Details'!$G$2:$G$501,G$15))</f>
        <v>0</v>
      </c>
      <c r="H26" s="6">
        <f>SUM(COUNTIFS('Publication Details'!$C$2:$C$501,$A26,'Publication Details'!$G$2:$G$501,H$15))</f>
        <v>0</v>
      </c>
      <c r="I26" s="6">
        <f>SUM(COUNTIFS('Publication Details'!$C$2:$C$501,$A26,'Publication Details'!$G$2:$G$501,I$15))</f>
        <v>0</v>
      </c>
      <c r="J26" s="6">
        <f>SUM(COUNTIFS('Publication Details'!$C$2:$C$501,$A26,'Publication Details'!$G$2:$G$501,J$15))</f>
        <v>0</v>
      </c>
      <c r="K26" s="6">
        <f>SUM(COUNTIFS('Publication Details'!$C$2:$C$501,$A26,'Publication Details'!$G$2:$G$501,K$15))</f>
        <v>0</v>
      </c>
      <c r="L26" s="6">
        <f>SUM(COUNTIFS('Publication Details'!$C$2:$C$501,$A26,'Publication Details'!$G$2:$G$501,L$15))</f>
        <v>0</v>
      </c>
      <c r="M26" s="6">
        <f>SUM(COUNTIFS('Publication Details'!$C$2:$C$501,$A26,'Publication Details'!$G$2:$G$501,M$15))</f>
        <v>0</v>
      </c>
      <c r="N26" s="6">
        <f t="shared" si="2"/>
        <v>0</v>
      </c>
    </row>
    <row r="27" spans="1:14" ht="15.75" thickBot="1" x14ac:dyDescent="0.3">
      <c r="A27" s="3" t="s">
        <v>34</v>
      </c>
      <c r="B27" s="8">
        <f>SUM(B16:B26)</f>
        <v>0</v>
      </c>
      <c r="C27" s="8">
        <f t="shared" ref="C27:M27" si="3">SUM(C16:C26)</f>
        <v>2</v>
      </c>
      <c r="D27" s="8">
        <f t="shared" si="3"/>
        <v>2</v>
      </c>
      <c r="E27" s="8">
        <f t="shared" si="3"/>
        <v>12</v>
      </c>
      <c r="F27" s="8">
        <f t="shared" si="3"/>
        <v>6</v>
      </c>
      <c r="G27" s="8">
        <f t="shared" si="3"/>
        <v>1</v>
      </c>
      <c r="H27" s="8">
        <f t="shared" si="3"/>
        <v>3</v>
      </c>
      <c r="I27" s="8">
        <f t="shared" si="3"/>
        <v>3</v>
      </c>
      <c r="J27" s="8">
        <f t="shared" si="3"/>
        <v>3</v>
      </c>
      <c r="K27" s="8">
        <f t="shared" si="3"/>
        <v>6</v>
      </c>
      <c r="L27" s="8">
        <f t="shared" si="3"/>
        <v>2</v>
      </c>
      <c r="M27" s="8">
        <f t="shared" si="3"/>
        <v>8</v>
      </c>
      <c r="N27" s="8">
        <f>SUM(N16:N26)</f>
        <v>48</v>
      </c>
    </row>
    <row r="29" spans="1:14" x14ac:dyDescent="0.25">
      <c r="B29" s="12"/>
    </row>
    <row r="30" spans="1:14" x14ac:dyDescent="0.25">
      <c r="B30" s="12"/>
    </row>
    <row r="32" spans="1:14" x14ac:dyDescent="0.25">
      <c r="A32" s="13"/>
      <c r="B32" s="12"/>
    </row>
    <row r="33" spans="1:2" x14ac:dyDescent="0.25">
      <c r="A33" s="13"/>
    </row>
    <row r="34" spans="1:2" x14ac:dyDescent="0.25">
      <c r="A34" s="13"/>
      <c r="B34" s="12"/>
    </row>
    <row r="35" spans="1:2" x14ac:dyDescent="0.25">
      <c r="A35" s="13"/>
    </row>
    <row r="36" spans="1:2" x14ac:dyDescent="0.25">
      <c r="A36" s="13"/>
    </row>
    <row r="37" spans="1:2" x14ac:dyDescent="0.25">
      <c r="A37" s="13"/>
    </row>
    <row r="38" spans="1:2" x14ac:dyDescent="0.25">
      <c r="A38" s="13"/>
    </row>
    <row r="39" spans="1:2" x14ac:dyDescent="0.25">
      <c r="A39" s="13"/>
      <c r="B39" s="12"/>
    </row>
    <row r="40" spans="1:2" x14ac:dyDescent="0.25">
      <c r="A40" s="13"/>
    </row>
    <row r="41" spans="1:2" x14ac:dyDescent="0.25">
      <c r="A41" s="13"/>
    </row>
    <row r="42" spans="1:2" x14ac:dyDescent="0.25">
      <c r="A42" s="13"/>
      <c r="B42" s="12"/>
    </row>
    <row r="43" spans="1:2" x14ac:dyDescent="0.25">
      <c r="A43" s="13"/>
    </row>
    <row r="44" spans="1:2" x14ac:dyDescent="0.25">
      <c r="A44" s="13"/>
    </row>
    <row r="45" spans="1:2" x14ac:dyDescent="0.25">
      <c r="A45" s="13"/>
    </row>
    <row r="46" spans="1:2" x14ac:dyDescent="0.25">
      <c r="A46" s="13"/>
      <c r="B46" s="12"/>
    </row>
    <row r="47" spans="1:2" x14ac:dyDescent="0.25">
      <c r="A47" s="13"/>
      <c r="B47" s="12"/>
    </row>
    <row r="48" spans="1:2" x14ac:dyDescent="0.25">
      <c r="A48" s="7"/>
    </row>
    <row r="50" spans="1:1" x14ac:dyDescent="0.25">
      <c r="A50" s="9" t="s">
        <v>21</v>
      </c>
    </row>
    <row r="51" spans="1:1" x14ac:dyDescent="0.25">
      <c r="A51" s="7" t="s">
        <v>36</v>
      </c>
    </row>
    <row r="52" spans="1:1" x14ac:dyDescent="0.25">
      <c r="A52" s="7" t="s">
        <v>37</v>
      </c>
    </row>
    <row r="53" spans="1:1" x14ac:dyDescent="0.25">
      <c r="A53" s="7" t="s">
        <v>38</v>
      </c>
    </row>
    <row r="54" spans="1:1" x14ac:dyDescent="0.25">
      <c r="A54" s="7" t="s">
        <v>39</v>
      </c>
    </row>
    <row r="55" spans="1:1" x14ac:dyDescent="0.25">
      <c r="A55" s="7" t="s">
        <v>40</v>
      </c>
    </row>
    <row r="56" spans="1:1" x14ac:dyDescent="0.25">
      <c r="A56" s="7" t="s">
        <v>41</v>
      </c>
    </row>
    <row r="57" spans="1:1" x14ac:dyDescent="0.25">
      <c r="A57" s="5" t="s">
        <v>42</v>
      </c>
    </row>
    <row r="58" spans="1:1" x14ac:dyDescent="0.25">
      <c r="A58" s="7" t="s">
        <v>30</v>
      </c>
    </row>
    <row r="59" spans="1:1" x14ac:dyDescent="0.25">
      <c r="A59" s="13" t="s">
        <v>34</v>
      </c>
    </row>
    <row r="63" spans="1:1" x14ac:dyDescent="0.25">
      <c r="A63" s="7"/>
    </row>
    <row r="64" spans="1:1" x14ac:dyDescent="0.25">
      <c r="A64" s="7"/>
    </row>
    <row r="65" spans="1:1" x14ac:dyDescent="0.25">
      <c r="A65" s="7"/>
    </row>
    <row r="66" spans="1:1" x14ac:dyDescent="0.25">
      <c r="A66" s="7"/>
    </row>
    <row r="68" spans="1:1" x14ac:dyDescent="0.25">
      <c r="A68" s="7"/>
    </row>
    <row r="70" spans="1:1" x14ac:dyDescent="0.25">
      <c r="A70" s="7"/>
    </row>
    <row r="75" spans="1:1" x14ac:dyDescent="0.25">
      <c r="A75" s="7"/>
    </row>
    <row r="78" spans="1:1" x14ac:dyDescent="0.25">
      <c r="A78" s="7"/>
    </row>
    <row r="83" spans="1:1" x14ac:dyDescent="0.25">
      <c r="A83" s="7"/>
    </row>
    <row r="84" spans="1:1" x14ac:dyDescent="0.25">
      <c r="A84" s="7"/>
    </row>
  </sheetData>
  <autoFilter ref="A1:A86" xr:uid="{06B1C36C-6FA4-415B-B54E-AF386B34189B}"/>
  <sortState xmlns:xlrd2="http://schemas.microsoft.com/office/spreadsheetml/2017/richdata2" ref="A2:M9">
    <sortCondition ref="A9"/>
  </sortState>
  <phoneticPr fontId="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1152-4F5F-4605-BA7B-22BCAADE408D}">
  <sheetPr>
    <tabColor theme="9" tint="0.79998168889431442"/>
  </sheetPr>
  <dimension ref="A1:O106"/>
  <sheetViews>
    <sheetView tabSelected="1" zoomScaleNormal="100" workbookViewId="0">
      <pane ySplit="1" topLeftCell="A2" activePane="bottomLeft" state="frozen"/>
      <selection pane="bottomLeft" activeCell="D56" sqref="D56"/>
    </sheetView>
  </sheetViews>
  <sheetFormatPr defaultColWidth="8.85546875" defaultRowHeight="15" x14ac:dyDescent="0.25"/>
  <cols>
    <col min="1" max="1" width="10.5703125" style="23" customWidth="1"/>
    <col min="2" max="3" width="30.5703125" style="24" customWidth="1"/>
    <col min="4" max="4" width="31.85546875" style="24" customWidth="1"/>
    <col min="5" max="5" width="39.42578125" style="24" customWidth="1"/>
    <col min="6" max="6" width="35" style="24" customWidth="1"/>
    <col min="7" max="7" width="11.7109375" style="25" bestFit="1" customWidth="1"/>
    <col min="8" max="11" width="10.5703125" style="23" customWidth="1"/>
    <col min="12" max="12" width="19.42578125" style="24" customWidth="1"/>
    <col min="13" max="13" width="59.7109375" style="41" customWidth="1"/>
    <col min="14" max="14" width="42.140625" style="24" customWidth="1"/>
    <col min="15" max="15" width="25.28515625" style="24" customWidth="1"/>
    <col min="16" max="16384" width="8.85546875" style="24"/>
  </cols>
  <sheetData>
    <row r="1" spans="1:15" s="1" customFormat="1" ht="30.75" thickBot="1" x14ac:dyDescent="0.3">
      <c r="A1" s="8" t="s">
        <v>43</v>
      </c>
      <c r="B1" s="3" t="s">
        <v>44</v>
      </c>
      <c r="C1" s="3" t="s">
        <v>45</v>
      </c>
      <c r="D1" s="3" t="s">
        <v>6</v>
      </c>
      <c r="E1" s="3" t="s">
        <v>46</v>
      </c>
      <c r="F1" s="3" t="s">
        <v>47</v>
      </c>
      <c r="G1" s="3" t="s">
        <v>48</v>
      </c>
      <c r="H1" s="8" t="s">
        <v>49</v>
      </c>
      <c r="I1" s="8" t="s">
        <v>50</v>
      </c>
      <c r="J1" s="8" t="s">
        <v>51</v>
      </c>
      <c r="K1" s="8" t="s">
        <v>52</v>
      </c>
      <c r="L1" s="3" t="s">
        <v>53</v>
      </c>
      <c r="M1" s="3" t="s">
        <v>54</v>
      </c>
      <c r="N1" s="3" t="s">
        <v>55</v>
      </c>
      <c r="O1" s="3" t="s">
        <v>56</v>
      </c>
    </row>
    <row r="2" spans="1:15" ht="19.899999999999999" customHeight="1" x14ac:dyDescent="0.25">
      <c r="A2" s="23" t="s">
        <v>57</v>
      </c>
      <c r="B2" s="24" t="s">
        <v>58</v>
      </c>
      <c r="C2" s="24" t="str">
        <f>IF(B2="","",VLOOKUP(B2,' Depts &amp; Leadership Teams'!A:B,2,0))</f>
        <v>Adult and Children Physical Health Group</v>
      </c>
      <c r="D2" s="24" t="s">
        <v>59</v>
      </c>
      <c r="E2" s="24" t="s">
        <v>60</v>
      </c>
      <c r="F2" s="1" t="s">
        <v>61</v>
      </c>
      <c r="G2" s="25">
        <v>45047</v>
      </c>
      <c r="H2" s="23">
        <v>2023</v>
      </c>
      <c r="I2" s="26">
        <v>25</v>
      </c>
      <c r="J2" s="26"/>
      <c r="K2" s="26" t="s">
        <v>62</v>
      </c>
      <c r="L2" s="24" t="s">
        <v>63</v>
      </c>
      <c r="M2" s="2" t="s">
        <v>64</v>
      </c>
      <c r="N2" s="24" t="s">
        <v>65</v>
      </c>
    </row>
    <row r="3" spans="1:15" ht="19.899999999999999" customHeight="1" x14ac:dyDescent="0.25">
      <c r="A3" s="23" t="s">
        <v>57</v>
      </c>
      <c r="B3" s="24" t="s">
        <v>66</v>
      </c>
      <c r="C3" s="24" t="str">
        <f>IF(B3="","",VLOOKUP(B3,' Depts &amp; Leadership Teams'!A:B,2,0))</f>
        <v>Adult and Children Physical Health Group</v>
      </c>
      <c r="D3" s="24" t="s">
        <v>67</v>
      </c>
      <c r="E3" s="24" t="s">
        <v>68</v>
      </c>
      <c r="F3" s="1" t="s">
        <v>69</v>
      </c>
      <c r="G3" s="25">
        <v>45047</v>
      </c>
      <c r="H3" s="23">
        <v>2023</v>
      </c>
      <c r="I3" s="26">
        <v>4</v>
      </c>
      <c r="J3" s="26"/>
      <c r="K3" s="26"/>
      <c r="L3" s="24" t="s">
        <v>63</v>
      </c>
      <c r="M3" s="2" t="s">
        <v>70</v>
      </c>
      <c r="N3" s="24" t="s">
        <v>71</v>
      </c>
    </row>
    <row r="4" spans="1:15" ht="19.899999999999999" customHeight="1" x14ac:dyDescent="0.25">
      <c r="A4" s="23" t="s">
        <v>57</v>
      </c>
      <c r="B4" s="24" t="s">
        <v>72</v>
      </c>
      <c r="C4" s="24" t="str">
        <f>IF(B4="","",VLOOKUP(B4,' Depts &amp; Leadership Teams'!A:B,2,0))</f>
        <v>Mental Health Care Group</v>
      </c>
      <c r="D4" s="24" t="s">
        <v>73</v>
      </c>
      <c r="E4" s="24" t="s">
        <v>74</v>
      </c>
      <c r="F4" s="1" t="s">
        <v>75</v>
      </c>
      <c r="G4" s="25">
        <v>45078</v>
      </c>
      <c r="H4" s="23">
        <v>2023</v>
      </c>
      <c r="I4" s="26">
        <v>62</v>
      </c>
      <c r="J4" s="26">
        <v>2</v>
      </c>
      <c r="K4" s="27" t="s">
        <v>76</v>
      </c>
      <c r="L4" s="24" t="s">
        <v>77</v>
      </c>
      <c r="M4" s="2" t="s">
        <v>78</v>
      </c>
      <c r="N4" s="24" t="s">
        <v>79</v>
      </c>
    </row>
    <row r="5" spans="1:15" ht="19.899999999999999" customHeight="1" x14ac:dyDescent="0.25">
      <c r="A5" s="23" t="s">
        <v>57</v>
      </c>
      <c r="B5" s="24" t="s">
        <v>80</v>
      </c>
      <c r="C5" s="24" t="str">
        <f>IF(B5="","",VLOOKUP(B5,' Depts &amp; Leadership Teams'!A:B,2,0))</f>
        <v>Mental Health Care Group</v>
      </c>
      <c r="D5" s="24" t="s">
        <v>81</v>
      </c>
      <c r="E5" s="24" t="s">
        <v>82</v>
      </c>
      <c r="F5" s="24" t="s">
        <v>83</v>
      </c>
      <c r="G5" s="25">
        <v>45078</v>
      </c>
      <c r="H5" s="23">
        <v>2023</v>
      </c>
      <c r="I5" s="26">
        <v>52</v>
      </c>
      <c r="J5" s="26" t="s">
        <v>84</v>
      </c>
      <c r="K5" s="27"/>
      <c r="L5" s="24" t="s">
        <v>85</v>
      </c>
      <c r="M5" s="2" t="s">
        <v>86</v>
      </c>
      <c r="N5" s="24" t="s">
        <v>87</v>
      </c>
    </row>
    <row r="6" spans="1:15" ht="19.899999999999999" customHeight="1" x14ac:dyDescent="0.25">
      <c r="A6" s="23" t="s">
        <v>57</v>
      </c>
      <c r="B6" s="24" t="s">
        <v>88</v>
      </c>
      <c r="C6" s="24" t="str">
        <f>IF(B6="","",VLOOKUP(B6,' Depts &amp; Leadership Teams'!A:B,2,0))</f>
        <v>Clinical</v>
      </c>
      <c r="D6" s="24" t="s">
        <v>89</v>
      </c>
      <c r="E6" s="24" t="s">
        <v>90</v>
      </c>
      <c r="F6" s="1" t="s">
        <v>91</v>
      </c>
      <c r="G6" s="25">
        <v>45108</v>
      </c>
      <c r="H6" s="23">
        <v>2023</v>
      </c>
      <c r="I6" s="26">
        <v>22</v>
      </c>
      <c r="J6" s="26">
        <v>1</v>
      </c>
      <c r="K6" s="27">
        <v>90</v>
      </c>
      <c r="L6" s="24" t="s">
        <v>92</v>
      </c>
      <c r="M6" s="2" t="s">
        <v>93</v>
      </c>
      <c r="N6" s="1" t="s">
        <v>94</v>
      </c>
    </row>
    <row r="7" spans="1:15" ht="19.899999999999999" customHeight="1" x14ac:dyDescent="0.25">
      <c r="A7" s="23" t="s">
        <v>95</v>
      </c>
      <c r="B7" s="24" t="s">
        <v>96</v>
      </c>
      <c r="C7" s="24" t="str">
        <f>IF(B7="","",VLOOKUP(B7,' Depts &amp; Leadership Teams'!A:B,2,0))</f>
        <v>Clinical</v>
      </c>
      <c r="D7" s="24" t="s">
        <v>97</v>
      </c>
      <c r="E7" s="24" t="s">
        <v>98</v>
      </c>
      <c r="F7" s="24" t="s">
        <v>99</v>
      </c>
      <c r="G7" s="25">
        <v>45108</v>
      </c>
      <c r="H7" s="23">
        <v>2023</v>
      </c>
      <c r="I7" s="26">
        <v>34</v>
      </c>
      <c r="J7" s="26">
        <v>7</v>
      </c>
      <c r="K7" s="27" t="s">
        <v>100</v>
      </c>
      <c r="L7" s="24" t="s">
        <v>92</v>
      </c>
      <c r="M7" s="2" t="s">
        <v>101</v>
      </c>
      <c r="N7" s="24" t="s">
        <v>102</v>
      </c>
    </row>
    <row r="8" spans="1:15" ht="19.899999999999999" customHeight="1" x14ac:dyDescent="0.25">
      <c r="A8" s="23" t="s">
        <v>57</v>
      </c>
      <c r="B8" s="24" t="s">
        <v>103</v>
      </c>
      <c r="C8" s="24" t="str">
        <f>IF(B8="","",VLOOKUP(B8,' Depts &amp; Leadership Teams'!A:B,2,0))</f>
        <v>Mental Health Care Group</v>
      </c>
      <c r="D8" s="24" t="s">
        <v>104</v>
      </c>
      <c r="E8" s="24" t="s">
        <v>105</v>
      </c>
      <c r="G8" s="25">
        <v>45108</v>
      </c>
      <c r="H8" s="23">
        <v>2023</v>
      </c>
      <c r="I8" s="26">
        <v>9</v>
      </c>
      <c r="J8" s="26" t="s">
        <v>106</v>
      </c>
      <c r="K8" s="27" t="s">
        <v>107</v>
      </c>
      <c r="L8" s="24" t="s">
        <v>92</v>
      </c>
      <c r="M8" s="2" t="s">
        <v>108</v>
      </c>
      <c r="N8" s="1" t="s">
        <v>109</v>
      </c>
    </row>
    <row r="9" spans="1:15" ht="19.899999999999999" customHeight="1" x14ac:dyDescent="0.25">
      <c r="A9" s="23" t="s">
        <v>57</v>
      </c>
      <c r="B9" s="24" t="s">
        <v>110</v>
      </c>
      <c r="C9" s="24" t="str">
        <f>IF(B9="","",VLOOKUP(B9,' Depts &amp; Leadership Teams'!A:B,2,0))</f>
        <v>Mental Health Care Group</v>
      </c>
      <c r="D9" s="24" t="s">
        <v>111</v>
      </c>
      <c r="E9" s="24" t="s">
        <v>112</v>
      </c>
      <c r="F9" s="1" t="s">
        <v>113</v>
      </c>
      <c r="G9" s="25">
        <v>45108</v>
      </c>
      <c r="H9" s="23">
        <v>2023</v>
      </c>
      <c r="I9" s="26">
        <v>37</v>
      </c>
      <c r="J9" s="26">
        <v>7</v>
      </c>
      <c r="K9" s="27" t="s">
        <v>114</v>
      </c>
      <c r="L9" s="24" t="s">
        <v>92</v>
      </c>
      <c r="M9" s="28" t="s">
        <v>115</v>
      </c>
      <c r="N9" s="24" t="s">
        <v>116</v>
      </c>
    </row>
    <row r="10" spans="1:15" ht="19.899999999999999" customHeight="1" x14ac:dyDescent="0.25">
      <c r="A10" s="23" t="s">
        <v>57</v>
      </c>
      <c r="B10" s="24" t="s">
        <v>66</v>
      </c>
      <c r="C10" s="24" t="str">
        <f>IF(B10="","",VLOOKUP(B10,' Depts &amp; Leadership Teams'!A:B,2,0))</f>
        <v>Adult and Children Physical Health Group</v>
      </c>
      <c r="D10" s="24" t="s">
        <v>117</v>
      </c>
      <c r="E10" s="24" t="s">
        <v>118</v>
      </c>
      <c r="F10" s="1" t="s">
        <v>119</v>
      </c>
      <c r="G10" s="25">
        <v>45108</v>
      </c>
      <c r="H10" s="23">
        <v>2023</v>
      </c>
      <c r="I10" s="26">
        <v>39</v>
      </c>
      <c r="J10" s="26" t="s">
        <v>106</v>
      </c>
      <c r="K10" s="27" t="s">
        <v>120</v>
      </c>
      <c r="L10" s="24" t="s">
        <v>92</v>
      </c>
      <c r="M10" s="2" t="s">
        <v>121</v>
      </c>
      <c r="N10" s="24" t="s">
        <v>71</v>
      </c>
    </row>
    <row r="11" spans="1:15" ht="19.899999999999999" customHeight="1" x14ac:dyDescent="0.25">
      <c r="A11" s="23" t="s">
        <v>57</v>
      </c>
      <c r="B11" s="24" t="s">
        <v>66</v>
      </c>
      <c r="C11" s="24" t="str">
        <f>IF(B11="","",VLOOKUP(B11,' Depts &amp; Leadership Teams'!A:B,2,0))</f>
        <v>Adult and Children Physical Health Group</v>
      </c>
      <c r="D11" s="24" t="s">
        <v>122</v>
      </c>
      <c r="E11" s="24" t="s">
        <v>123</v>
      </c>
      <c r="F11" s="24" t="s">
        <v>119</v>
      </c>
      <c r="G11" s="25">
        <v>45108</v>
      </c>
      <c r="H11" s="23">
        <v>2023</v>
      </c>
      <c r="I11" s="26">
        <v>39</v>
      </c>
      <c r="J11" s="26" t="s">
        <v>106</v>
      </c>
      <c r="K11" s="27" t="s">
        <v>124</v>
      </c>
      <c r="L11" s="24" t="s">
        <v>92</v>
      </c>
      <c r="M11" s="40" t="s">
        <v>125</v>
      </c>
      <c r="N11" s="24" t="s">
        <v>71</v>
      </c>
    </row>
    <row r="12" spans="1:15" ht="19.899999999999999" customHeight="1" x14ac:dyDescent="0.25">
      <c r="A12" s="23" t="s">
        <v>57</v>
      </c>
      <c r="B12" s="24" t="s">
        <v>110</v>
      </c>
      <c r="C12" s="24" t="str">
        <f>IF(B12="","",VLOOKUP(B12,' Depts &amp; Leadership Teams'!A:B,2,0))</f>
        <v>Mental Health Care Group</v>
      </c>
      <c r="D12" s="24" t="s">
        <v>126</v>
      </c>
      <c r="E12" s="24" t="s">
        <v>127</v>
      </c>
      <c r="F12" s="1" t="s">
        <v>128</v>
      </c>
      <c r="G12" s="25">
        <v>45108</v>
      </c>
      <c r="H12" s="23">
        <v>2023</v>
      </c>
      <c r="I12" s="23">
        <v>36</v>
      </c>
      <c r="J12" s="23">
        <v>6</v>
      </c>
      <c r="K12" s="29" t="s">
        <v>129</v>
      </c>
      <c r="L12" s="24" t="s">
        <v>77</v>
      </c>
      <c r="M12" s="28" t="s">
        <v>130</v>
      </c>
      <c r="N12" s="24" t="s">
        <v>116</v>
      </c>
    </row>
    <row r="13" spans="1:15" ht="19.899999999999999" customHeight="1" x14ac:dyDescent="0.25">
      <c r="A13" s="23" t="s">
        <v>57</v>
      </c>
      <c r="B13" s="24" t="s">
        <v>110</v>
      </c>
      <c r="C13" s="24" t="str">
        <f>IF(B13="","",VLOOKUP(B13,' Depts &amp; Leadership Teams'!A:B,2,0))</f>
        <v>Mental Health Care Group</v>
      </c>
      <c r="D13" s="24" t="s">
        <v>131</v>
      </c>
      <c r="E13" s="24" t="s">
        <v>132</v>
      </c>
      <c r="F13" s="24" t="s">
        <v>133</v>
      </c>
      <c r="G13" s="25">
        <v>45108</v>
      </c>
      <c r="H13" s="23">
        <v>2023</v>
      </c>
      <c r="I13" s="26">
        <v>9</v>
      </c>
      <c r="J13" s="26" t="s">
        <v>106</v>
      </c>
      <c r="K13" s="27" t="s">
        <v>134</v>
      </c>
      <c r="L13" s="24" t="s">
        <v>85</v>
      </c>
      <c r="M13" s="28" t="s">
        <v>135</v>
      </c>
      <c r="N13" s="24" t="s">
        <v>136</v>
      </c>
    </row>
    <row r="14" spans="1:15" ht="19.899999999999999" customHeight="1" x14ac:dyDescent="0.25">
      <c r="A14" s="23" t="s">
        <v>57</v>
      </c>
      <c r="B14" s="24" t="s">
        <v>110</v>
      </c>
      <c r="C14" s="24" t="str">
        <f>IF(B14="","",VLOOKUP(B14,' Depts &amp; Leadership Teams'!A:B,2,0))</f>
        <v>Mental Health Care Group</v>
      </c>
      <c r="D14" s="24" t="s">
        <v>137</v>
      </c>
      <c r="E14" s="24" t="s">
        <v>138</v>
      </c>
      <c r="F14" s="24" t="s">
        <v>133</v>
      </c>
      <c r="G14" s="25">
        <v>45108</v>
      </c>
      <c r="H14" s="23">
        <v>2023</v>
      </c>
      <c r="I14" s="26">
        <v>9</v>
      </c>
      <c r="J14" s="26" t="s">
        <v>106</v>
      </c>
      <c r="K14" s="27" t="s">
        <v>139</v>
      </c>
      <c r="L14" s="24" t="s">
        <v>85</v>
      </c>
      <c r="M14" s="28" t="s">
        <v>140</v>
      </c>
      <c r="N14" s="24" t="s">
        <v>141</v>
      </c>
    </row>
    <row r="15" spans="1:15" ht="19.899999999999999" customHeight="1" x14ac:dyDescent="0.25">
      <c r="A15" s="23" t="s">
        <v>57</v>
      </c>
      <c r="B15" s="24" t="s">
        <v>110</v>
      </c>
      <c r="C15" s="24" t="str">
        <f>IF(B15="","",VLOOKUP(B15,' Depts &amp; Leadership Teams'!A:B,2,0))</f>
        <v>Mental Health Care Group</v>
      </c>
      <c r="D15" s="24" t="s">
        <v>142</v>
      </c>
      <c r="E15" s="24" t="s">
        <v>143</v>
      </c>
      <c r="F15" s="24" t="s">
        <v>144</v>
      </c>
      <c r="G15" s="25">
        <v>45108</v>
      </c>
      <c r="H15" s="23">
        <v>2023</v>
      </c>
      <c r="I15" s="26">
        <v>23</v>
      </c>
      <c r="J15" s="26">
        <v>1</v>
      </c>
      <c r="K15" s="27" t="s">
        <v>145</v>
      </c>
      <c r="L15" s="24" t="s">
        <v>92</v>
      </c>
      <c r="M15" s="28" t="s">
        <v>146</v>
      </c>
      <c r="N15" s="24" t="s">
        <v>116</v>
      </c>
    </row>
    <row r="16" spans="1:15" ht="19.899999999999999" customHeight="1" x14ac:dyDescent="0.25">
      <c r="A16" s="23" t="s">
        <v>57</v>
      </c>
      <c r="B16" s="24" t="s">
        <v>147</v>
      </c>
      <c r="C16" s="24" t="str">
        <f>IF(B16="","",VLOOKUP(B16,' Depts &amp; Leadership Teams'!A:B,2,0))</f>
        <v>Adult and Children Physical Health Group</v>
      </c>
      <c r="D16" s="24" t="s">
        <v>148</v>
      </c>
      <c r="E16" s="24" t="s">
        <v>149</v>
      </c>
      <c r="F16" s="24" t="s">
        <v>150</v>
      </c>
      <c r="G16" s="25">
        <v>45108</v>
      </c>
      <c r="H16" s="23">
        <v>2023</v>
      </c>
      <c r="I16" s="26">
        <v>79</v>
      </c>
      <c r="J16" s="23">
        <v>7</v>
      </c>
      <c r="K16" s="23" t="s">
        <v>151</v>
      </c>
      <c r="L16" s="24" t="s">
        <v>92</v>
      </c>
      <c r="M16" s="28" t="s">
        <v>152</v>
      </c>
      <c r="N16" s="24" t="s">
        <v>153</v>
      </c>
    </row>
    <row r="17" spans="1:14" ht="19.899999999999999" customHeight="1" x14ac:dyDescent="0.25">
      <c r="A17" s="23" t="s">
        <v>95</v>
      </c>
      <c r="B17" s="24" t="s">
        <v>154</v>
      </c>
      <c r="C17" s="24" t="str">
        <f>IF(B17="","",VLOOKUP(B17,' Depts &amp; Leadership Teams'!A:B,2,0))</f>
        <v>Adult and Children Physical Health Group</v>
      </c>
      <c r="D17" s="1" t="s">
        <v>155</v>
      </c>
      <c r="E17" s="24" t="s">
        <v>156</v>
      </c>
      <c r="F17" s="24" t="s">
        <v>157</v>
      </c>
      <c r="G17" s="25">
        <v>45108</v>
      </c>
      <c r="H17" s="23">
        <v>2023</v>
      </c>
      <c r="I17" s="26">
        <v>24</v>
      </c>
      <c r="J17" s="23">
        <v>2</v>
      </c>
      <c r="K17" s="27" t="s">
        <v>158</v>
      </c>
      <c r="L17" s="23" t="s">
        <v>85</v>
      </c>
      <c r="M17" s="37" t="s">
        <v>159</v>
      </c>
      <c r="N17" s="24" t="s">
        <v>160</v>
      </c>
    </row>
    <row r="18" spans="1:14" ht="19.899999999999999" customHeight="1" x14ac:dyDescent="0.25">
      <c r="A18" s="23" t="s">
        <v>57</v>
      </c>
      <c r="B18" s="24" t="s">
        <v>66</v>
      </c>
      <c r="C18" s="24" t="str">
        <f>IF(B18="","",VLOOKUP(B18,' Depts &amp; Leadership Teams'!A:B,2,0))</f>
        <v>Adult and Children Physical Health Group</v>
      </c>
      <c r="D18" s="24" t="s">
        <v>161</v>
      </c>
      <c r="E18" s="24" t="s">
        <v>162</v>
      </c>
      <c r="F18" s="1" t="s">
        <v>163</v>
      </c>
      <c r="G18" s="25">
        <v>45139</v>
      </c>
      <c r="H18" s="23">
        <v>2023</v>
      </c>
      <c r="I18" s="23">
        <v>235</v>
      </c>
      <c r="K18" s="23" t="s">
        <v>164</v>
      </c>
      <c r="L18" s="24" t="s">
        <v>92</v>
      </c>
      <c r="M18" s="28" t="s">
        <v>165</v>
      </c>
      <c r="N18" s="24" t="s">
        <v>166</v>
      </c>
    </row>
    <row r="19" spans="1:14" ht="19.899999999999999" customHeight="1" x14ac:dyDescent="0.25">
      <c r="A19" s="23" t="s">
        <v>57</v>
      </c>
      <c r="B19" s="24" t="s">
        <v>66</v>
      </c>
      <c r="C19" s="24" t="str">
        <f>IF(B19="","",VLOOKUP(B19,' Depts &amp; Leadership Teams'!A:B,2,0))</f>
        <v>Adult and Children Physical Health Group</v>
      </c>
      <c r="D19" s="24" t="s">
        <v>167</v>
      </c>
      <c r="E19" s="24" t="s">
        <v>168</v>
      </c>
      <c r="F19" s="1" t="s">
        <v>163</v>
      </c>
      <c r="G19" s="25">
        <v>45139</v>
      </c>
      <c r="H19" s="23">
        <v>2023</v>
      </c>
      <c r="I19" s="26"/>
      <c r="J19" s="26"/>
      <c r="K19" s="26"/>
      <c r="L19" s="24" t="s">
        <v>92</v>
      </c>
      <c r="M19" s="2" t="s">
        <v>169</v>
      </c>
      <c r="N19" s="24" t="s">
        <v>71</v>
      </c>
    </row>
    <row r="20" spans="1:14" ht="19.899999999999999" customHeight="1" x14ac:dyDescent="0.25">
      <c r="A20" s="23" t="s">
        <v>57</v>
      </c>
      <c r="B20" s="24" t="s">
        <v>66</v>
      </c>
      <c r="C20" s="24" t="str">
        <f>IF(B20="","",VLOOKUP(B20,' Depts &amp; Leadership Teams'!A:B,2,0))</f>
        <v>Adult and Children Physical Health Group</v>
      </c>
      <c r="D20" s="24" t="s">
        <v>170</v>
      </c>
      <c r="E20" s="24" t="s">
        <v>171</v>
      </c>
      <c r="F20" s="24" t="s">
        <v>119</v>
      </c>
      <c r="G20" s="25">
        <v>45139</v>
      </c>
      <c r="H20" s="23">
        <v>2023</v>
      </c>
      <c r="I20" s="26"/>
      <c r="J20" s="26"/>
      <c r="K20" s="26"/>
      <c r="L20" s="24" t="s">
        <v>92</v>
      </c>
      <c r="M20" s="2" t="s">
        <v>172</v>
      </c>
      <c r="N20" s="24" t="s">
        <v>71</v>
      </c>
    </row>
    <row r="21" spans="1:14" ht="19.899999999999999" customHeight="1" x14ac:dyDescent="0.25">
      <c r="A21" s="23" t="s">
        <v>57</v>
      </c>
      <c r="B21" s="24" t="s">
        <v>173</v>
      </c>
      <c r="C21" s="24" t="str">
        <f>IF(B21="","",VLOOKUP(B21,' Depts &amp; Leadership Teams'!A:B,2,0))</f>
        <v>Clinical</v>
      </c>
      <c r="D21" s="30" t="s">
        <v>174</v>
      </c>
      <c r="E21" s="24" t="s">
        <v>175</v>
      </c>
      <c r="F21" s="1" t="s">
        <v>176</v>
      </c>
      <c r="G21" s="25">
        <v>45139</v>
      </c>
      <c r="H21" s="23">
        <v>2023</v>
      </c>
      <c r="I21" s="26">
        <v>61</v>
      </c>
      <c r="J21" s="26"/>
      <c r="K21" s="26">
        <v>152212</v>
      </c>
      <c r="L21" s="24" t="s">
        <v>92</v>
      </c>
      <c r="M21" s="28" t="s">
        <v>177</v>
      </c>
      <c r="N21" s="24" t="s">
        <v>178</v>
      </c>
    </row>
    <row r="22" spans="1:14" ht="19.899999999999999" customHeight="1" x14ac:dyDescent="0.25">
      <c r="A22" s="23" t="s">
        <v>57</v>
      </c>
      <c r="B22" s="24" t="s">
        <v>110</v>
      </c>
      <c r="C22" s="24" t="str">
        <f>IF(B22="","",VLOOKUP(B22,' Depts &amp; Leadership Teams'!A:B,2,0))</f>
        <v>Mental Health Care Group</v>
      </c>
      <c r="D22" s="24" t="s">
        <v>179</v>
      </c>
      <c r="E22" s="24" t="s">
        <v>180</v>
      </c>
      <c r="F22" s="24" t="s">
        <v>181</v>
      </c>
      <c r="G22" s="25">
        <v>45139</v>
      </c>
      <c r="H22" s="23">
        <v>2023</v>
      </c>
      <c r="I22" s="26">
        <v>40</v>
      </c>
      <c r="J22" s="26">
        <v>8</v>
      </c>
      <c r="K22" s="23" t="s">
        <v>182</v>
      </c>
      <c r="L22" s="24" t="s">
        <v>92</v>
      </c>
      <c r="M22" s="28" t="s">
        <v>183</v>
      </c>
      <c r="N22" s="24" t="s">
        <v>184</v>
      </c>
    </row>
    <row r="23" spans="1:14" ht="19.899999999999999" customHeight="1" x14ac:dyDescent="0.25">
      <c r="A23" s="23" t="s">
        <v>57</v>
      </c>
      <c r="B23" s="39" t="s">
        <v>173</v>
      </c>
      <c r="C23" s="39" t="str">
        <f>IF(B23="","",VLOOKUP(B23,' Depts &amp; Leadership Teams'!A:B,2,0))</f>
        <v>Clinical</v>
      </c>
      <c r="D23" s="39" t="s">
        <v>185</v>
      </c>
      <c r="E23" s="39" t="s">
        <v>186</v>
      </c>
      <c r="F23" s="39" t="s">
        <v>187</v>
      </c>
      <c r="G23" s="25">
        <v>45139</v>
      </c>
      <c r="H23" s="23">
        <v>2023</v>
      </c>
      <c r="I23" s="26">
        <v>82</v>
      </c>
      <c r="J23" s="26" t="s">
        <v>106</v>
      </c>
      <c r="K23" s="26" t="s">
        <v>188</v>
      </c>
      <c r="L23" s="23" t="s">
        <v>189</v>
      </c>
      <c r="M23" s="38" t="s">
        <v>190</v>
      </c>
      <c r="N23" s="39" t="s">
        <v>178</v>
      </c>
    </row>
    <row r="24" spans="1:14" ht="19.899999999999999" customHeight="1" x14ac:dyDescent="0.25">
      <c r="A24" s="23" t="s">
        <v>57</v>
      </c>
      <c r="B24" s="24" t="s">
        <v>80</v>
      </c>
      <c r="C24" s="24" t="str">
        <f>IF(B24="","",VLOOKUP(B24,' Depts &amp; Leadership Teams'!A:B,2,0))</f>
        <v>Mental Health Care Group</v>
      </c>
      <c r="D24" s="24" t="s">
        <v>191</v>
      </c>
      <c r="E24" s="24" t="s">
        <v>192</v>
      </c>
      <c r="F24" s="24" t="s">
        <v>193</v>
      </c>
      <c r="G24" s="25">
        <v>45170</v>
      </c>
      <c r="H24" s="23">
        <v>2023</v>
      </c>
      <c r="I24" s="26">
        <v>53</v>
      </c>
      <c r="J24" s="26"/>
      <c r="K24" s="31">
        <v>45413</v>
      </c>
      <c r="L24" s="24" t="s">
        <v>63</v>
      </c>
      <c r="M24" s="28" t="s">
        <v>194</v>
      </c>
      <c r="N24" s="24" t="s">
        <v>195</v>
      </c>
    </row>
    <row r="25" spans="1:14" ht="19.899999999999999" customHeight="1" x14ac:dyDescent="0.25">
      <c r="A25" s="23" t="s">
        <v>95</v>
      </c>
      <c r="B25" s="24" t="s">
        <v>72</v>
      </c>
      <c r="C25" s="24" t="str">
        <f>IF(B25="","",VLOOKUP(B25,' Depts &amp; Leadership Teams'!A:B,2,0))</f>
        <v>Mental Health Care Group</v>
      </c>
      <c r="D25" s="24" t="s">
        <v>196</v>
      </c>
      <c r="E25" s="24" t="s">
        <v>197</v>
      </c>
      <c r="F25" s="24" t="s">
        <v>198</v>
      </c>
      <c r="G25" s="25">
        <v>45200</v>
      </c>
      <c r="H25" s="23">
        <v>2023</v>
      </c>
      <c r="I25" s="26">
        <v>33</v>
      </c>
      <c r="J25" s="26">
        <v>10</v>
      </c>
      <c r="K25" s="31" t="s">
        <v>199</v>
      </c>
      <c r="L25" s="24" t="s">
        <v>92</v>
      </c>
      <c r="M25" s="28" t="s">
        <v>200</v>
      </c>
      <c r="N25" s="24" t="s">
        <v>201</v>
      </c>
    </row>
    <row r="26" spans="1:14" ht="19.899999999999999" customHeight="1" x14ac:dyDescent="0.25">
      <c r="A26" s="23" t="s">
        <v>57</v>
      </c>
      <c r="B26" s="24" t="s">
        <v>110</v>
      </c>
      <c r="C26" s="24" t="str">
        <f>IF(B26="","",VLOOKUP(B26,' Depts &amp; Leadership Teams'!A:B,2,0))</f>
        <v>Mental Health Care Group</v>
      </c>
      <c r="D26" s="24" t="s">
        <v>202</v>
      </c>
      <c r="E26" s="24" t="s">
        <v>203</v>
      </c>
      <c r="F26" s="24" t="s">
        <v>204</v>
      </c>
      <c r="G26" s="25">
        <v>45200</v>
      </c>
      <c r="H26" s="23">
        <v>2023</v>
      </c>
      <c r="I26" s="26">
        <v>66</v>
      </c>
      <c r="J26" s="26">
        <v>4</v>
      </c>
      <c r="K26" s="31" t="s">
        <v>205</v>
      </c>
      <c r="L26" s="24" t="s">
        <v>92</v>
      </c>
      <c r="M26" s="28" t="s">
        <v>206</v>
      </c>
      <c r="N26" s="24" t="s">
        <v>116</v>
      </c>
    </row>
    <row r="27" spans="1:14" ht="19.899999999999999" customHeight="1" x14ac:dyDescent="0.25">
      <c r="A27" s="23" t="s">
        <v>57</v>
      </c>
      <c r="B27" s="24" t="s">
        <v>110</v>
      </c>
      <c r="C27" s="24" t="str">
        <f>IF(B27="","",VLOOKUP(B27,' Depts &amp; Leadership Teams'!A:B,2,0))</f>
        <v>Mental Health Care Group</v>
      </c>
      <c r="D27" s="24" t="s">
        <v>207</v>
      </c>
      <c r="E27" s="24" t="s">
        <v>208</v>
      </c>
      <c r="F27" s="24" t="s">
        <v>209</v>
      </c>
      <c r="G27" s="25">
        <v>45200</v>
      </c>
      <c r="H27" s="23">
        <v>2023</v>
      </c>
      <c r="I27" s="26">
        <v>146</v>
      </c>
      <c r="J27" s="26"/>
      <c r="K27" s="31">
        <v>104561</v>
      </c>
      <c r="L27" s="24" t="s">
        <v>77</v>
      </c>
      <c r="M27" s="28" t="s">
        <v>210</v>
      </c>
      <c r="N27" s="24" t="s">
        <v>211</v>
      </c>
    </row>
    <row r="28" spans="1:14" ht="19.899999999999999" customHeight="1" x14ac:dyDescent="0.25">
      <c r="A28" s="23" t="s">
        <v>57</v>
      </c>
      <c r="B28" s="24" t="s">
        <v>110</v>
      </c>
      <c r="C28" s="24" t="str">
        <f>IF(B28="","",VLOOKUP(B28,' Depts &amp; Leadership Teams'!A:B,2,0))</f>
        <v>Mental Health Care Group</v>
      </c>
      <c r="D28" s="24" t="s">
        <v>212</v>
      </c>
      <c r="E28" s="24" t="s">
        <v>213</v>
      </c>
      <c r="F28" s="24" t="s">
        <v>214</v>
      </c>
      <c r="G28" s="25">
        <v>45231</v>
      </c>
      <c r="H28" s="23">
        <v>2023</v>
      </c>
      <c r="I28" s="26">
        <v>12</v>
      </c>
      <c r="J28" s="26"/>
      <c r="K28" s="31" t="s">
        <v>215</v>
      </c>
      <c r="L28" s="24" t="s">
        <v>92</v>
      </c>
      <c r="M28" s="28" t="s">
        <v>216</v>
      </c>
      <c r="N28" s="24" t="s">
        <v>116</v>
      </c>
    </row>
    <row r="29" spans="1:14" ht="19.899999999999999" customHeight="1" x14ac:dyDescent="0.25">
      <c r="A29" s="23" t="s">
        <v>57</v>
      </c>
      <c r="B29" s="24" t="s">
        <v>66</v>
      </c>
      <c r="C29" s="24" t="str">
        <f>IF(B29="","",VLOOKUP(B29,' Depts &amp; Leadership Teams'!A:B,2,0))</f>
        <v>Adult and Children Physical Health Group</v>
      </c>
      <c r="D29" s="24" t="s">
        <v>217</v>
      </c>
      <c r="E29" s="24" t="s">
        <v>218</v>
      </c>
      <c r="F29" s="24" t="s">
        <v>219</v>
      </c>
      <c r="G29" s="25">
        <v>45231</v>
      </c>
      <c r="H29" s="23">
        <v>2023</v>
      </c>
      <c r="I29" s="26">
        <v>12</v>
      </c>
      <c r="J29" s="26">
        <v>4</v>
      </c>
      <c r="K29" s="31" t="s">
        <v>220</v>
      </c>
      <c r="L29" s="24" t="s">
        <v>92</v>
      </c>
      <c r="M29" s="28" t="s">
        <v>221</v>
      </c>
      <c r="N29" s="24" t="s">
        <v>71</v>
      </c>
    </row>
    <row r="30" spans="1:14" ht="19.899999999999999" customHeight="1" x14ac:dyDescent="0.25">
      <c r="A30" s="23" t="s">
        <v>57</v>
      </c>
      <c r="B30" s="24" t="s">
        <v>110</v>
      </c>
      <c r="C30" s="24" t="str">
        <f>IF(B30="","",VLOOKUP(B30,' Depts &amp; Leadership Teams'!A:B,2,0))</f>
        <v>Mental Health Care Group</v>
      </c>
      <c r="D30" s="24" t="s">
        <v>222</v>
      </c>
      <c r="E30" s="24" t="s">
        <v>223</v>
      </c>
      <c r="G30" s="25">
        <v>45231</v>
      </c>
      <c r="H30" s="23">
        <v>2023</v>
      </c>
      <c r="I30" s="26">
        <v>241</v>
      </c>
      <c r="J30" s="26"/>
      <c r="K30" s="31">
        <v>104093</v>
      </c>
      <c r="L30" s="24" t="s">
        <v>92</v>
      </c>
      <c r="M30" s="28" t="s">
        <v>224</v>
      </c>
      <c r="N30" s="24" t="s">
        <v>225</v>
      </c>
    </row>
    <row r="31" spans="1:14" ht="19.899999999999999" customHeight="1" x14ac:dyDescent="0.25">
      <c r="A31" s="23" t="s">
        <v>57</v>
      </c>
      <c r="B31" s="24" t="s">
        <v>66</v>
      </c>
      <c r="C31" s="24" t="str">
        <f>IF(B31="","",VLOOKUP(B31,' Depts &amp; Leadership Teams'!A:B,2,0))</f>
        <v>Adult and Children Physical Health Group</v>
      </c>
      <c r="D31" s="24" t="s">
        <v>226</v>
      </c>
      <c r="E31" s="24" t="s">
        <v>227</v>
      </c>
      <c r="F31" s="24" t="s">
        <v>163</v>
      </c>
      <c r="G31" s="25">
        <v>45261</v>
      </c>
      <c r="H31" s="23">
        <v>2023</v>
      </c>
      <c r="I31" s="26"/>
      <c r="J31" s="26"/>
      <c r="K31" s="31"/>
      <c r="L31" s="24" t="s">
        <v>92</v>
      </c>
      <c r="M31" s="28" t="s">
        <v>228</v>
      </c>
      <c r="N31" s="24" t="s">
        <v>71</v>
      </c>
    </row>
    <row r="32" spans="1:14" ht="19.899999999999999" customHeight="1" x14ac:dyDescent="0.25">
      <c r="A32" s="23" t="s">
        <v>57</v>
      </c>
      <c r="B32" s="24" t="s">
        <v>110</v>
      </c>
      <c r="C32" s="24" t="str">
        <f>IF(B32="","",VLOOKUP(B32,' Depts &amp; Leadership Teams'!A:B,2,0))</f>
        <v>Mental Health Care Group</v>
      </c>
      <c r="D32" s="24" t="s">
        <v>229</v>
      </c>
      <c r="E32" s="24" t="s">
        <v>230</v>
      </c>
      <c r="F32" s="24" t="s">
        <v>231</v>
      </c>
      <c r="G32" s="25">
        <v>45261</v>
      </c>
      <c r="H32" s="23">
        <v>2023</v>
      </c>
      <c r="I32" s="26">
        <v>21</v>
      </c>
      <c r="J32" s="26"/>
      <c r="K32" s="31">
        <v>166</v>
      </c>
      <c r="L32" s="24" t="s">
        <v>92</v>
      </c>
      <c r="M32" s="28" t="s">
        <v>232</v>
      </c>
      <c r="N32" s="24" t="s">
        <v>116</v>
      </c>
    </row>
    <row r="33" spans="1:14" ht="19.899999999999999" customHeight="1" x14ac:dyDescent="0.25">
      <c r="A33" s="23" t="s">
        <v>95</v>
      </c>
      <c r="B33" s="24" t="s">
        <v>233</v>
      </c>
      <c r="C33" s="24" t="str">
        <f>IF(B33="","",VLOOKUP(B33,' Depts &amp; Leadership Teams'!A:B,2,0))</f>
        <v>Mental Health Care Group</v>
      </c>
      <c r="D33" s="24" t="s">
        <v>234</v>
      </c>
      <c r="E33" s="24" t="s">
        <v>235</v>
      </c>
      <c r="F33" s="24" t="s">
        <v>236</v>
      </c>
      <c r="G33" s="25">
        <v>45261</v>
      </c>
      <c r="H33" s="23">
        <v>2023</v>
      </c>
      <c r="I33" s="26" t="s">
        <v>237</v>
      </c>
      <c r="J33" s="26"/>
      <c r="K33" s="31">
        <v>32</v>
      </c>
      <c r="L33" s="24" t="s">
        <v>92</v>
      </c>
      <c r="M33" s="28" t="s">
        <v>238</v>
      </c>
      <c r="N33" s="24" t="s">
        <v>239</v>
      </c>
    </row>
    <row r="34" spans="1:14" ht="19.899999999999999" customHeight="1" x14ac:dyDescent="0.25">
      <c r="A34" s="23" t="s">
        <v>95</v>
      </c>
      <c r="B34" s="24" t="s">
        <v>110</v>
      </c>
      <c r="C34" s="24" t="str">
        <f>IF(B34="","",VLOOKUP(B34,' Depts &amp; Leadership Teams'!A:B,2,0))</f>
        <v>Mental Health Care Group</v>
      </c>
      <c r="D34" s="24" t="s">
        <v>240</v>
      </c>
      <c r="E34" s="24" t="s">
        <v>241</v>
      </c>
      <c r="F34" s="24" t="s">
        <v>242</v>
      </c>
      <c r="G34" s="25">
        <v>45292</v>
      </c>
      <c r="H34" s="23">
        <v>2024</v>
      </c>
      <c r="I34" s="26"/>
      <c r="J34" s="26"/>
      <c r="K34" s="31"/>
      <c r="L34" s="24" t="s">
        <v>77</v>
      </c>
      <c r="M34" s="28" t="s">
        <v>243</v>
      </c>
      <c r="N34" s="24" t="s">
        <v>244</v>
      </c>
    </row>
    <row r="35" spans="1:14" ht="19.899999999999999" customHeight="1" x14ac:dyDescent="0.25">
      <c r="A35" s="23" t="s">
        <v>57</v>
      </c>
      <c r="B35" s="24" t="s">
        <v>66</v>
      </c>
      <c r="C35" s="24" t="str">
        <f>IF(B35="","",VLOOKUP(B35,' Depts &amp; Leadership Teams'!A:B,2,0))</f>
        <v>Adult and Children Physical Health Group</v>
      </c>
      <c r="D35" s="24" t="s">
        <v>245</v>
      </c>
      <c r="E35" s="24" t="s">
        <v>246</v>
      </c>
      <c r="F35" s="24" t="s">
        <v>247</v>
      </c>
      <c r="G35" s="25">
        <v>45292</v>
      </c>
      <c r="H35" s="23">
        <v>2024</v>
      </c>
      <c r="I35" s="26"/>
      <c r="J35" s="26"/>
      <c r="K35" s="31"/>
      <c r="L35" s="24" t="s">
        <v>92</v>
      </c>
      <c r="M35" s="28" t="s">
        <v>248</v>
      </c>
      <c r="N35" s="24" t="s">
        <v>71</v>
      </c>
    </row>
    <row r="36" spans="1:14" ht="19.899999999999999" customHeight="1" x14ac:dyDescent="0.25">
      <c r="A36" s="23" t="s">
        <v>57</v>
      </c>
      <c r="B36" s="24" t="s">
        <v>66</v>
      </c>
      <c r="C36" s="24" t="str">
        <f>IF(B36="","",VLOOKUP(B36,' Depts &amp; Leadership Teams'!A:B,2,0))</f>
        <v>Adult and Children Physical Health Group</v>
      </c>
      <c r="D36" s="24" t="s">
        <v>249</v>
      </c>
      <c r="E36" s="24" t="s">
        <v>250</v>
      </c>
      <c r="F36" s="24" t="s">
        <v>119</v>
      </c>
      <c r="G36" s="25">
        <v>45292</v>
      </c>
      <c r="H36" s="23">
        <v>2024</v>
      </c>
      <c r="I36" s="26"/>
      <c r="J36" s="26"/>
      <c r="K36" s="31"/>
      <c r="L36" s="24" t="s">
        <v>77</v>
      </c>
      <c r="M36" s="28" t="s">
        <v>251</v>
      </c>
      <c r="N36" s="24" t="s">
        <v>71</v>
      </c>
    </row>
    <row r="37" spans="1:14" ht="19.899999999999999" customHeight="1" x14ac:dyDescent="0.25">
      <c r="A37" s="23" t="s">
        <v>57</v>
      </c>
      <c r="B37" s="24" t="s">
        <v>110</v>
      </c>
      <c r="C37" s="24" t="str">
        <f>IF(B37="","",VLOOKUP(B37,' Depts &amp; Leadership Teams'!A:B,2,0))</f>
        <v>Mental Health Care Group</v>
      </c>
      <c r="D37" s="24" t="s">
        <v>252</v>
      </c>
      <c r="E37" s="24" t="s">
        <v>253</v>
      </c>
      <c r="F37" s="24" t="s">
        <v>254</v>
      </c>
      <c r="G37" s="25">
        <v>45292</v>
      </c>
      <c r="H37" s="23">
        <v>2024</v>
      </c>
      <c r="I37" s="26">
        <v>4</v>
      </c>
      <c r="J37" s="26">
        <v>1</v>
      </c>
      <c r="K37" s="31" t="s">
        <v>255</v>
      </c>
      <c r="L37" s="24" t="s">
        <v>77</v>
      </c>
      <c r="M37" s="28" t="s">
        <v>256</v>
      </c>
      <c r="N37" s="24" t="s">
        <v>116</v>
      </c>
    </row>
    <row r="38" spans="1:14" ht="19.899999999999999" customHeight="1" x14ac:dyDescent="0.25">
      <c r="A38" s="23" t="s">
        <v>57</v>
      </c>
      <c r="B38" s="24" t="s">
        <v>110</v>
      </c>
      <c r="C38" s="24" t="str">
        <f>IF(B38="","",VLOOKUP(B38,' Depts &amp; Leadership Teams'!A:B,2,0))</f>
        <v>Mental Health Care Group</v>
      </c>
      <c r="D38" s="24" t="s">
        <v>257</v>
      </c>
      <c r="E38" s="24" t="s">
        <v>258</v>
      </c>
      <c r="F38" s="24" t="s">
        <v>259</v>
      </c>
      <c r="G38" s="25">
        <v>45292</v>
      </c>
      <c r="H38" s="23">
        <v>2024</v>
      </c>
      <c r="I38" s="26">
        <v>224</v>
      </c>
      <c r="J38" s="26">
        <v>3</v>
      </c>
      <c r="K38" s="31">
        <v>155</v>
      </c>
      <c r="L38" s="24" t="s">
        <v>92</v>
      </c>
      <c r="M38" s="28" t="s">
        <v>260</v>
      </c>
      <c r="N38" s="24" t="s">
        <v>116</v>
      </c>
    </row>
    <row r="39" spans="1:14" ht="19.899999999999999" customHeight="1" x14ac:dyDescent="0.25">
      <c r="A39" s="23" t="s">
        <v>57</v>
      </c>
      <c r="B39" s="24" t="s">
        <v>110</v>
      </c>
      <c r="C39" s="24" t="str">
        <f>IF(B39="","",VLOOKUP(B39,' Depts &amp; Leadership Teams'!A:B,2,0))</f>
        <v>Mental Health Care Group</v>
      </c>
      <c r="D39" s="24" t="s">
        <v>261</v>
      </c>
      <c r="E39" s="24" t="s">
        <v>262</v>
      </c>
      <c r="F39" s="24" t="s">
        <v>263</v>
      </c>
      <c r="G39" s="25">
        <v>45323</v>
      </c>
      <c r="H39" s="23">
        <v>2024</v>
      </c>
      <c r="I39" s="26"/>
      <c r="J39" s="26"/>
      <c r="K39" s="31" t="s">
        <v>264</v>
      </c>
      <c r="L39" s="24" t="s">
        <v>92</v>
      </c>
      <c r="M39" s="28" t="s">
        <v>265</v>
      </c>
      <c r="N39" s="24" t="s">
        <v>116</v>
      </c>
    </row>
    <row r="40" spans="1:14" ht="19.899999999999999" customHeight="1" x14ac:dyDescent="0.25">
      <c r="A40" s="23" t="s">
        <v>57</v>
      </c>
      <c r="B40" s="24" t="s">
        <v>80</v>
      </c>
      <c r="C40" s="24" t="str">
        <f>IF(B40="","",VLOOKUP(B40,' Depts &amp; Leadership Teams'!A:B,2,0))</f>
        <v>Mental Health Care Group</v>
      </c>
      <c r="D40" s="24" t="s">
        <v>266</v>
      </c>
      <c r="E40" s="24" t="s">
        <v>267</v>
      </c>
      <c r="F40" s="24" t="s">
        <v>268</v>
      </c>
      <c r="G40" s="25">
        <v>45352</v>
      </c>
      <c r="H40" s="23">
        <v>2024</v>
      </c>
      <c r="I40" s="26">
        <v>183</v>
      </c>
      <c r="J40" s="26"/>
      <c r="K40" s="31">
        <v>105342</v>
      </c>
      <c r="L40" s="24" t="s">
        <v>77</v>
      </c>
      <c r="M40" s="28" t="s">
        <v>269</v>
      </c>
      <c r="N40" s="24" t="s">
        <v>270</v>
      </c>
    </row>
    <row r="41" spans="1:14" ht="19.899999999999999" customHeight="1" x14ac:dyDescent="0.25">
      <c r="A41" s="23" t="s">
        <v>57</v>
      </c>
      <c r="B41" s="24" t="s">
        <v>110</v>
      </c>
      <c r="C41" s="24" t="str">
        <f>IF(B41="","",VLOOKUP(B41,' Depts &amp; Leadership Teams'!A:B,2,0))</f>
        <v>Mental Health Care Group</v>
      </c>
      <c r="D41" s="24" t="s">
        <v>271</v>
      </c>
      <c r="E41" s="24" t="s">
        <v>272</v>
      </c>
      <c r="F41" s="24" t="s">
        <v>273</v>
      </c>
      <c r="G41" s="25">
        <v>45352</v>
      </c>
      <c r="H41" s="23">
        <v>2024</v>
      </c>
      <c r="I41" s="26">
        <v>58</v>
      </c>
      <c r="J41" s="26">
        <v>4</v>
      </c>
      <c r="K41" s="31" t="s">
        <v>274</v>
      </c>
      <c r="L41" s="24" t="s">
        <v>92</v>
      </c>
      <c r="M41" s="28" t="s">
        <v>275</v>
      </c>
      <c r="N41" s="24" t="s">
        <v>116</v>
      </c>
    </row>
    <row r="42" spans="1:14" ht="19.899999999999999" customHeight="1" x14ac:dyDescent="0.25">
      <c r="A42" s="23" t="s">
        <v>57</v>
      </c>
      <c r="B42" s="24" t="s">
        <v>80</v>
      </c>
      <c r="C42" s="24" t="str">
        <f>IF(B42="","",VLOOKUP(B42,' Depts &amp; Leadership Teams'!A:B,2,0))</f>
        <v>Mental Health Care Group</v>
      </c>
      <c r="D42" s="24" t="s">
        <v>276</v>
      </c>
      <c r="E42" s="24" t="s">
        <v>277</v>
      </c>
      <c r="F42" s="24" t="s">
        <v>278</v>
      </c>
      <c r="G42" s="25">
        <v>45352</v>
      </c>
      <c r="H42" s="23">
        <v>2024</v>
      </c>
      <c r="I42" s="26"/>
      <c r="J42" s="26"/>
      <c r="K42" s="31"/>
      <c r="L42" s="24" t="s">
        <v>92</v>
      </c>
      <c r="M42" s="28" t="s">
        <v>279</v>
      </c>
      <c r="N42" s="24" t="s">
        <v>270</v>
      </c>
    </row>
    <row r="43" spans="1:14" ht="19.899999999999999" customHeight="1" x14ac:dyDescent="0.25">
      <c r="A43" s="23" t="s">
        <v>95</v>
      </c>
      <c r="B43" s="24" t="s">
        <v>96</v>
      </c>
      <c r="C43" s="24" t="str">
        <f>IF(B43="","",VLOOKUP(B43,' Depts &amp; Leadership Teams'!A:B,2,0))</f>
        <v>Clinical</v>
      </c>
      <c r="D43" s="24" t="s">
        <v>280</v>
      </c>
      <c r="E43" s="24" t="s">
        <v>281</v>
      </c>
      <c r="F43" s="24" t="s">
        <v>282</v>
      </c>
      <c r="G43" s="25">
        <v>45352</v>
      </c>
      <c r="H43" s="23">
        <v>2024</v>
      </c>
      <c r="I43" s="26"/>
      <c r="J43" s="26"/>
      <c r="K43" s="31"/>
      <c r="L43" s="24" t="s">
        <v>92</v>
      </c>
      <c r="M43" s="28" t="s">
        <v>283</v>
      </c>
      <c r="N43" s="24" t="s">
        <v>284</v>
      </c>
    </row>
    <row r="44" spans="1:14" ht="19.899999999999999" customHeight="1" x14ac:dyDescent="0.25">
      <c r="A44" s="23" t="s">
        <v>95</v>
      </c>
      <c r="B44" s="24" t="s">
        <v>72</v>
      </c>
      <c r="C44" s="24" t="str">
        <f>IF(B44="","",VLOOKUP(B44,' Depts &amp; Leadership Teams'!A:B,2,0))</f>
        <v>Mental Health Care Group</v>
      </c>
      <c r="D44" s="24" t="s">
        <v>285</v>
      </c>
      <c r="E44" s="24" t="s">
        <v>286</v>
      </c>
      <c r="F44" s="24" t="s">
        <v>287</v>
      </c>
      <c r="G44" s="25">
        <v>45352</v>
      </c>
      <c r="H44" s="23">
        <v>2024</v>
      </c>
      <c r="I44" s="26">
        <v>59</v>
      </c>
      <c r="J44" s="26">
        <v>2</v>
      </c>
      <c r="K44" s="31" t="s">
        <v>288</v>
      </c>
      <c r="L44" s="24" t="s">
        <v>77</v>
      </c>
      <c r="M44" s="28" t="s">
        <v>289</v>
      </c>
      <c r="N44" s="24" t="s">
        <v>290</v>
      </c>
    </row>
    <row r="45" spans="1:14" ht="19.899999999999999" customHeight="1" x14ac:dyDescent="0.25">
      <c r="A45" s="23" t="s">
        <v>57</v>
      </c>
      <c r="B45" s="24" t="s">
        <v>96</v>
      </c>
      <c r="C45" s="24" t="str">
        <f>IF(B45="","",VLOOKUP(B45,' Depts &amp; Leadership Teams'!A:B,2,0))</f>
        <v>Clinical</v>
      </c>
      <c r="D45" s="24" t="s">
        <v>291</v>
      </c>
      <c r="E45" s="24" t="s">
        <v>292</v>
      </c>
      <c r="F45" s="24" t="s">
        <v>282</v>
      </c>
      <c r="G45" s="25">
        <v>45352</v>
      </c>
      <c r="H45" s="23">
        <v>2024</v>
      </c>
      <c r="I45" s="26"/>
      <c r="J45" s="26"/>
      <c r="K45" s="31"/>
      <c r="L45" s="24" t="s">
        <v>92</v>
      </c>
      <c r="M45" s="28" t="s">
        <v>293</v>
      </c>
      <c r="N45" s="24" t="s">
        <v>294</v>
      </c>
    </row>
    <row r="46" spans="1:14" ht="19.899999999999999" customHeight="1" x14ac:dyDescent="0.25">
      <c r="A46" s="23" t="s">
        <v>95</v>
      </c>
      <c r="B46" s="24" t="s">
        <v>96</v>
      </c>
      <c r="C46" s="24" t="str">
        <f>IF(B46="","",VLOOKUP(B46,' Depts &amp; Leadership Teams'!A:B,2,0))</f>
        <v>Clinical</v>
      </c>
      <c r="D46" s="24" t="s">
        <v>97</v>
      </c>
      <c r="E46" s="24" t="s">
        <v>295</v>
      </c>
      <c r="F46" s="24" t="s">
        <v>99</v>
      </c>
      <c r="G46" s="25">
        <v>45352</v>
      </c>
      <c r="H46" s="23">
        <v>2024</v>
      </c>
      <c r="I46" s="26">
        <v>35</v>
      </c>
      <c r="J46" s="26">
        <v>2</v>
      </c>
      <c r="K46" s="27" t="s">
        <v>296</v>
      </c>
      <c r="L46" s="24" t="s">
        <v>92</v>
      </c>
      <c r="M46" s="37" t="s">
        <v>297</v>
      </c>
      <c r="N46" s="24" t="s">
        <v>102</v>
      </c>
    </row>
    <row r="47" spans="1:14" ht="19.899999999999999" customHeight="1" x14ac:dyDescent="0.25">
      <c r="A47" s="23" t="s">
        <v>57</v>
      </c>
      <c r="B47" s="24" t="s">
        <v>66</v>
      </c>
      <c r="C47" s="24" t="str">
        <f>IF(B47="","",VLOOKUP(B47,' Depts &amp; Leadership Teams'!A:B,2,0))</f>
        <v>Adult and Children Physical Health Group</v>
      </c>
      <c r="D47" s="24" t="s">
        <v>298</v>
      </c>
      <c r="E47" s="24" t="s">
        <v>299</v>
      </c>
      <c r="F47" s="24" t="s">
        <v>300</v>
      </c>
      <c r="G47" s="25">
        <v>45352</v>
      </c>
      <c r="H47" s="23">
        <v>2024</v>
      </c>
      <c r="I47" s="26">
        <v>34</v>
      </c>
      <c r="J47" s="26">
        <v>2</v>
      </c>
      <c r="K47" s="31" t="s">
        <v>301</v>
      </c>
      <c r="L47" s="24" t="s">
        <v>92</v>
      </c>
      <c r="M47" s="37" t="s">
        <v>302</v>
      </c>
      <c r="N47" s="24" t="s">
        <v>71</v>
      </c>
    </row>
    <row r="48" spans="1:14" ht="19.899999999999999" customHeight="1" x14ac:dyDescent="0.25">
      <c r="A48" s="23" t="s">
        <v>57</v>
      </c>
      <c r="B48" s="42" t="s">
        <v>66</v>
      </c>
      <c r="C48" s="42" t="s">
        <v>23</v>
      </c>
      <c r="D48" s="42" t="s">
        <v>303</v>
      </c>
      <c r="E48" s="42" t="s">
        <v>304</v>
      </c>
      <c r="F48" s="42"/>
      <c r="G48" s="44">
        <v>45323</v>
      </c>
      <c r="H48" s="46">
        <v>2024</v>
      </c>
      <c r="I48" s="43"/>
      <c r="J48" s="43"/>
      <c r="K48" s="43"/>
      <c r="L48" s="45" t="s">
        <v>305</v>
      </c>
      <c r="M48" s="47" t="s">
        <v>306</v>
      </c>
      <c r="N48" s="45" t="s">
        <v>71</v>
      </c>
    </row>
    <row r="49" spans="1:14" ht="19.899999999999999" customHeight="1" x14ac:dyDescent="0.25">
      <c r="A49" s="23" t="s">
        <v>95</v>
      </c>
      <c r="B49" s="24" t="s">
        <v>110</v>
      </c>
      <c r="C49" s="24" t="str">
        <f>IF(B49="","",VLOOKUP(B49,' Depts &amp; Leadership Teams'!A:B,2,0))</f>
        <v>Mental Health Care Group</v>
      </c>
      <c r="D49" s="48" t="s">
        <v>307</v>
      </c>
      <c r="E49" s="45" t="s">
        <v>308</v>
      </c>
      <c r="F49" s="45" t="s">
        <v>309</v>
      </c>
      <c r="G49" s="25">
        <v>45292</v>
      </c>
      <c r="H49" s="23">
        <v>2024</v>
      </c>
      <c r="I49" s="26" t="s">
        <v>310</v>
      </c>
      <c r="J49" s="26"/>
      <c r="K49" s="31"/>
      <c r="L49" s="24" t="s">
        <v>311</v>
      </c>
      <c r="M49" s="49" t="s">
        <v>312</v>
      </c>
      <c r="N49" s="24" t="s">
        <v>116</v>
      </c>
    </row>
    <row r="50" spans="1:14" ht="19.899999999999999" customHeight="1" x14ac:dyDescent="0.25">
      <c r="I50" s="26"/>
      <c r="J50" s="26"/>
      <c r="K50" s="31"/>
      <c r="M50" s="28"/>
    </row>
    <row r="51" spans="1:14" ht="19.899999999999999" customHeight="1" x14ac:dyDescent="0.25">
      <c r="I51" s="26"/>
      <c r="J51" s="26"/>
      <c r="K51" s="31"/>
      <c r="M51" s="28"/>
    </row>
    <row r="52" spans="1:14" ht="19.899999999999999" customHeight="1" x14ac:dyDescent="0.25">
      <c r="I52" s="26"/>
      <c r="J52" s="26"/>
      <c r="K52" s="31"/>
      <c r="M52" s="28"/>
    </row>
    <row r="53" spans="1:14" ht="19.899999999999999" customHeight="1" x14ac:dyDescent="0.25">
      <c r="I53" s="26"/>
      <c r="J53" s="26"/>
      <c r="K53" s="31"/>
      <c r="M53" s="28"/>
    </row>
    <row r="54" spans="1:14" ht="19.899999999999999" customHeight="1" x14ac:dyDescent="0.25">
      <c r="I54" s="26"/>
      <c r="J54" s="26"/>
      <c r="K54" s="31"/>
      <c r="M54" s="28"/>
    </row>
    <row r="55" spans="1:14" ht="19.899999999999999" customHeight="1" x14ac:dyDescent="0.25">
      <c r="I55" s="26"/>
      <c r="J55" s="26"/>
      <c r="K55" s="31"/>
      <c r="M55" s="28"/>
    </row>
    <row r="56" spans="1:14" ht="19.899999999999999" customHeight="1" x14ac:dyDescent="0.25">
      <c r="I56" s="26"/>
      <c r="J56" s="26"/>
      <c r="K56" s="31"/>
      <c r="M56" s="28"/>
    </row>
    <row r="57" spans="1:14" ht="19.899999999999999" customHeight="1" x14ac:dyDescent="0.25">
      <c r="I57" s="26"/>
      <c r="J57" s="26"/>
      <c r="K57" s="31"/>
      <c r="M57" s="28"/>
    </row>
    <row r="58" spans="1:14" ht="19.899999999999999" customHeight="1" x14ac:dyDescent="0.25">
      <c r="I58" s="26"/>
      <c r="J58" s="26"/>
      <c r="K58" s="31"/>
      <c r="M58" s="28"/>
    </row>
    <row r="59" spans="1:14" ht="19.899999999999999" customHeight="1" x14ac:dyDescent="0.25">
      <c r="I59" s="26"/>
      <c r="J59" s="26"/>
      <c r="K59" s="31"/>
      <c r="M59" s="28"/>
    </row>
    <row r="60" spans="1:14" ht="19.899999999999999" customHeight="1" x14ac:dyDescent="0.25">
      <c r="I60" s="26"/>
      <c r="J60" s="26"/>
      <c r="K60" s="31"/>
      <c r="M60" s="28"/>
    </row>
    <row r="61" spans="1:14" ht="19.899999999999999" customHeight="1" x14ac:dyDescent="0.25">
      <c r="I61" s="26"/>
      <c r="J61" s="26"/>
      <c r="K61" s="31"/>
      <c r="M61" s="28"/>
    </row>
    <row r="62" spans="1:14" ht="19.899999999999999" customHeight="1" x14ac:dyDescent="0.25">
      <c r="I62" s="26"/>
      <c r="J62" s="26"/>
      <c r="K62" s="31"/>
      <c r="M62" s="28"/>
    </row>
    <row r="63" spans="1:14" ht="19.899999999999999" customHeight="1" x14ac:dyDescent="0.25">
      <c r="I63" s="26"/>
      <c r="J63" s="26"/>
      <c r="K63" s="31"/>
      <c r="M63" s="28"/>
    </row>
    <row r="64" spans="1:14" ht="19.899999999999999" customHeight="1" x14ac:dyDescent="0.25">
      <c r="I64" s="26"/>
      <c r="J64" s="26"/>
      <c r="K64" s="31"/>
      <c r="M64" s="28"/>
    </row>
    <row r="65" spans="9:13" ht="19.899999999999999" customHeight="1" x14ac:dyDescent="0.25">
      <c r="I65" s="26"/>
      <c r="J65" s="26"/>
      <c r="K65" s="31"/>
      <c r="M65" s="28"/>
    </row>
    <row r="66" spans="9:13" ht="19.899999999999999" customHeight="1" x14ac:dyDescent="0.25">
      <c r="I66" s="26"/>
      <c r="J66" s="26"/>
      <c r="K66" s="31"/>
      <c r="M66" s="28"/>
    </row>
    <row r="67" spans="9:13" ht="19.899999999999999" customHeight="1" x14ac:dyDescent="0.25">
      <c r="I67" s="26"/>
      <c r="J67" s="26"/>
      <c r="K67" s="31"/>
      <c r="M67" s="28"/>
    </row>
    <row r="68" spans="9:13" ht="19.899999999999999" customHeight="1" x14ac:dyDescent="0.25">
      <c r="I68" s="26"/>
      <c r="J68" s="26"/>
      <c r="K68" s="31"/>
      <c r="M68" s="28"/>
    </row>
    <row r="69" spans="9:13" ht="19.899999999999999" customHeight="1" x14ac:dyDescent="0.25">
      <c r="I69" s="26"/>
      <c r="J69" s="26"/>
      <c r="K69" s="31"/>
      <c r="M69" s="28"/>
    </row>
    <row r="70" spans="9:13" ht="19.899999999999999" customHeight="1" x14ac:dyDescent="0.25">
      <c r="I70" s="26"/>
      <c r="J70" s="26"/>
      <c r="K70" s="31"/>
      <c r="M70" s="28"/>
    </row>
    <row r="71" spans="9:13" ht="19.899999999999999" customHeight="1" x14ac:dyDescent="0.25">
      <c r="I71" s="26"/>
      <c r="J71" s="26"/>
      <c r="K71" s="31"/>
      <c r="M71" s="28"/>
    </row>
    <row r="72" spans="9:13" ht="19.899999999999999" customHeight="1" x14ac:dyDescent="0.25">
      <c r="I72" s="26"/>
      <c r="J72" s="26"/>
      <c r="K72" s="31"/>
      <c r="M72" s="28"/>
    </row>
    <row r="73" spans="9:13" ht="19.899999999999999" customHeight="1" x14ac:dyDescent="0.25">
      <c r="I73" s="26"/>
      <c r="J73" s="26"/>
      <c r="K73" s="31"/>
      <c r="M73" s="28"/>
    </row>
    <row r="74" spans="9:13" ht="19.899999999999999" customHeight="1" x14ac:dyDescent="0.25">
      <c r="I74" s="26"/>
      <c r="J74" s="26"/>
      <c r="K74" s="31"/>
      <c r="M74" s="28"/>
    </row>
    <row r="75" spans="9:13" ht="19.899999999999999" customHeight="1" x14ac:dyDescent="0.25">
      <c r="I75" s="26"/>
      <c r="J75" s="26"/>
      <c r="K75" s="31"/>
      <c r="M75" s="28"/>
    </row>
    <row r="76" spans="9:13" ht="19.899999999999999" customHeight="1" x14ac:dyDescent="0.25">
      <c r="I76" s="26"/>
      <c r="J76" s="26"/>
      <c r="K76" s="31"/>
      <c r="M76" s="28"/>
    </row>
    <row r="77" spans="9:13" ht="19.899999999999999" customHeight="1" x14ac:dyDescent="0.25">
      <c r="I77" s="26"/>
      <c r="J77" s="26"/>
      <c r="K77" s="31"/>
      <c r="M77" s="28"/>
    </row>
    <row r="78" spans="9:13" ht="19.899999999999999" customHeight="1" x14ac:dyDescent="0.25">
      <c r="I78" s="26"/>
      <c r="J78" s="26"/>
      <c r="K78" s="31"/>
      <c r="M78" s="28"/>
    </row>
    <row r="79" spans="9:13" ht="19.899999999999999" customHeight="1" x14ac:dyDescent="0.25">
      <c r="I79" s="26"/>
      <c r="J79" s="26"/>
      <c r="K79" s="31"/>
      <c r="M79" s="28"/>
    </row>
    <row r="80" spans="9:13" ht="19.899999999999999" customHeight="1" x14ac:dyDescent="0.25">
      <c r="I80" s="26"/>
      <c r="J80" s="26"/>
      <c r="K80" s="31"/>
      <c r="M80" s="28"/>
    </row>
    <row r="81" spans="9:13" ht="19.899999999999999" customHeight="1" x14ac:dyDescent="0.25">
      <c r="I81" s="26"/>
      <c r="J81" s="26"/>
      <c r="K81" s="31"/>
      <c r="M81" s="28"/>
    </row>
    <row r="82" spans="9:13" ht="19.899999999999999" customHeight="1" x14ac:dyDescent="0.25">
      <c r="I82" s="26"/>
      <c r="J82" s="26"/>
      <c r="K82" s="31"/>
      <c r="M82" s="28"/>
    </row>
    <row r="83" spans="9:13" ht="19.899999999999999" customHeight="1" x14ac:dyDescent="0.25">
      <c r="I83" s="26"/>
      <c r="J83" s="26"/>
      <c r="K83" s="31"/>
      <c r="M83" s="28"/>
    </row>
    <row r="84" spans="9:13" ht="19.899999999999999" customHeight="1" x14ac:dyDescent="0.25">
      <c r="I84" s="26"/>
      <c r="J84" s="26"/>
      <c r="K84" s="31"/>
      <c r="M84" s="28"/>
    </row>
    <row r="85" spans="9:13" ht="19.899999999999999" customHeight="1" x14ac:dyDescent="0.25">
      <c r="I85" s="26"/>
      <c r="J85" s="26"/>
      <c r="K85" s="31"/>
      <c r="M85" s="28"/>
    </row>
    <row r="86" spans="9:13" ht="19.899999999999999" customHeight="1" x14ac:dyDescent="0.25">
      <c r="I86" s="26"/>
      <c r="J86" s="26"/>
      <c r="K86" s="31"/>
      <c r="M86" s="28"/>
    </row>
    <row r="87" spans="9:13" ht="19.899999999999999" customHeight="1" x14ac:dyDescent="0.25">
      <c r="I87" s="26"/>
      <c r="J87" s="26"/>
      <c r="K87" s="31"/>
      <c r="M87" s="28"/>
    </row>
    <row r="88" spans="9:13" ht="19.899999999999999" customHeight="1" x14ac:dyDescent="0.25">
      <c r="I88" s="26"/>
      <c r="J88" s="26"/>
      <c r="K88" s="31"/>
      <c r="M88" s="28"/>
    </row>
    <row r="89" spans="9:13" ht="19.899999999999999" customHeight="1" x14ac:dyDescent="0.25">
      <c r="I89" s="26"/>
      <c r="J89" s="26"/>
      <c r="K89" s="31"/>
      <c r="M89" s="28"/>
    </row>
    <row r="90" spans="9:13" ht="19.899999999999999" customHeight="1" x14ac:dyDescent="0.25">
      <c r="I90" s="26"/>
      <c r="J90" s="26"/>
      <c r="K90" s="31"/>
      <c r="M90" s="28"/>
    </row>
    <row r="91" spans="9:13" ht="19.899999999999999" customHeight="1" x14ac:dyDescent="0.25">
      <c r="I91" s="26"/>
      <c r="J91" s="26"/>
      <c r="K91" s="31"/>
      <c r="M91" s="28"/>
    </row>
    <row r="92" spans="9:13" ht="19.899999999999999" customHeight="1" x14ac:dyDescent="0.25">
      <c r="I92" s="26"/>
      <c r="J92" s="26"/>
      <c r="K92" s="31"/>
      <c r="M92" s="28"/>
    </row>
    <row r="93" spans="9:13" ht="19.899999999999999" customHeight="1" x14ac:dyDescent="0.25">
      <c r="I93" s="26"/>
      <c r="J93" s="26"/>
      <c r="K93" s="31"/>
      <c r="M93" s="28"/>
    </row>
    <row r="94" spans="9:13" ht="19.899999999999999" customHeight="1" x14ac:dyDescent="0.25">
      <c r="I94" s="26"/>
      <c r="J94" s="26"/>
      <c r="K94" s="31"/>
      <c r="M94" s="28"/>
    </row>
    <row r="95" spans="9:13" ht="19.899999999999999" customHeight="1" x14ac:dyDescent="0.25">
      <c r="I95" s="26"/>
      <c r="J95" s="26"/>
      <c r="K95" s="31"/>
      <c r="M95" s="28"/>
    </row>
    <row r="96" spans="9:13" ht="19.899999999999999" customHeight="1" x14ac:dyDescent="0.25">
      <c r="I96" s="26"/>
      <c r="J96" s="26"/>
      <c r="K96" s="31"/>
      <c r="M96" s="28"/>
    </row>
    <row r="97" spans="9:13" ht="19.899999999999999" customHeight="1" x14ac:dyDescent="0.25">
      <c r="I97" s="26"/>
      <c r="J97" s="26"/>
      <c r="K97" s="31"/>
      <c r="M97" s="28"/>
    </row>
    <row r="98" spans="9:13" ht="19.899999999999999" customHeight="1" x14ac:dyDescent="0.25">
      <c r="I98" s="26"/>
      <c r="J98" s="26"/>
      <c r="K98" s="31"/>
      <c r="M98" s="28"/>
    </row>
    <row r="99" spans="9:13" ht="19.899999999999999" customHeight="1" x14ac:dyDescent="0.25">
      <c r="I99" s="26"/>
      <c r="J99" s="26"/>
      <c r="K99" s="31"/>
      <c r="M99" s="28"/>
    </row>
    <row r="100" spans="9:13" ht="19.899999999999999" customHeight="1" x14ac:dyDescent="0.25">
      <c r="I100" s="26"/>
      <c r="J100" s="26"/>
      <c r="K100" s="31"/>
      <c r="M100" s="28"/>
    </row>
    <row r="101" spans="9:13" ht="19.899999999999999" customHeight="1" x14ac:dyDescent="0.25">
      <c r="I101" s="26"/>
      <c r="J101" s="26"/>
      <c r="K101" s="31"/>
      <c r="M101" s="28"/>
    </row>
    <row r="102" spans="9:13" ht="19.899999999999999" customHeight="1" x14ac:dyDescent="0.25">
      <c r="I102" s="26"/>
      <c r="J102" s="26"/>
      <c r="K102" s="31"/>
      <c r="M102" s="28"/>
    </row>
    <row r="103" spans="9:13" ht="19.899999999999999" customHeight="1" x14ac:dyDescent="0.25">
      <c r="I103" s="26"/>
      <c r="J103" s="26"/>
      <c r="K103" s="31"/>
      <c r="M103" s="28"/>
    </row>
    <row r="104" spans="9:13" ht="19.899999999999999" customHeight="1" x14ac:dyDescent="0.25">
      <c r="I104" s="26"/>
      <c r="J104" s="26"/>
      <c r="K104" s="31"/>
      <c r="M104" s="28"/>
    </row>
    <row r="105" spans="9:13" ht="19.899999999999999" customHeight="1" x14ac:dyDescent="0.25">
      <c r="I105" s="26"/>
      <c r="J105" s="26"/>
      <c r="K105" s="31"/>
      <c r="M105" s="28"/>
    </row>
    <row r="106" spans="9:13" ht="19.899999999999999" customHeight="1" x14ac:dyDescent="0.25">
      <c r="I106" s="26"/>
      <c r="J106" s="26"/>
      <c r="K106" s="31"/>
      <c r="M106" s="28"/>
    </row>
  </sheetData>
  <phoneticPr fontId="5" type="noConversion"/>
  <dataValidations count="1">
    <dataValidation type="list" allowBlank="1" showInputMessage="1" showErrorMessage="1" sqref="B1 B50:B1048576" xr:uid="{729EFBC2-0E5A-4D69-993E-A5766911BB81}">
      <formula1>Department</formula1>
    </dataValidation>
  </dataValidations>
  <hyperlinks>
    <hyperlink ref="M2" r:id="rId1" xr:uid="{01214F04-5D76-40CB-94AC-B833D77D40AA}"/>
    <hyperlink ref="M3" r:id="rId2" xr:uid="{D13165E9-6603-43E9-87D1-5922749FEC62}"/>
    <hyperlink ref="M4" r:id="rId3" xr:uid="{2183B281-AFD9-4A6F-884E-F2F9D95F80B3}"/>
    <hyperlink ref="M6" r:id="rId4" xr:uid="{92D8B1B0-6B92-42BF-A9FD-A01B7CD35848}"/>
    <hyperlink ref="M7" r:id="rId5" xr:uid="{FD1C5D1A-8E05-45BA-9E28-55E34DA45F7E}"/>
    <hyperlink ref="M8" r:id="rId6" display="https://www.cambridge.org/core/services/aop-cambridge-core/content/view/D647F6FD71FD43B1FBBA50514ABB7278/S205647242300457Xa.pdf/div-class-title-intensive-home-treatment-team-ihtt-antipsychotic-initiation-baseline-physical-health-investigations-audit-div.pdf" xr:uid="{E1958E52-DADE-4779-BE88-DD3AAFCC5ADB}"/>
    <hyperlink ref="M9" r:id="rId7" xr:uid="{05F1A875-1519-409A-9395-E4DE26CD11D8}"/>
    <hyperlink ref="M10" r:id="rId8" xr:uid="{082FAE26-92C8-4926-937E-D47B9C3D3437}"/>
    <hyperlink ref="M11" r:id="rId9" xr:uid="{CE3B4378-A751-4D9D-9FE5-8A3DB7EA5344}"/>
    <hyperlink ref="M12" r:id="rId10" xr:uid="{2145C3D9-BAB5-4ACB-BA4E-3D4B7414510F}"/>
    <hyperlink ref="M13" r:id="rId11" xr:uid="{DD4BE327-2981-4AD4-8594-388100A66820}"/>
    <hyperlink ref="M14" r:id="rId12" xr:uid="{02177487-A014-40CC-8D5E-4B2846CADB5B}"/>
    <hyperlink ref="M15" r:id="rId13" xr:uid="{7D7A9EA4-6BE7-4196-A8DC-296CFE0B3646}"/>
    <hyperlink ref="M16" r:id="rId14" xr:uid="{1DAD5180-7559-4D72-9030-FE035C703AD3}"/>
    <hyperlink ref="M18" r:id="rId15" xr:uid="{2A9ECDA4-2045-4D6A-B575-7CEB7E9BF672}"/>
    <hyperlink ref="M19" r:id="rId16" xr:uid="{1974B646-1FAA-46B7-8E73-09DA155045C3}"/>
    <hyperlink ref="M20" r:id="rId17" xr:uid="{97DC1771-7399-46CD-AA87-EC0A48769A02}"/>
    <hyperlink ref="M21" r:id="rId18" xr:uid="{999F6B65-BD74-49D0-912F-10CFFD29B623}"/>
    <hyperlink ref="M22" r:id="rId19" xr:uid="{415CF364-E791-4B54-9EAF-17C8AE8A0080}"/>
    <hyperlink ref="M24" r:id="rId20" xr:uid="{AD415C1D-EACD-4F66-AA5E-6624BAC6DBED}"/>
    <hyperlink ref="M25" r:id="rId21" xr:uid="{F5A82A14-C11A-4473-9E9E-7EF816209EF0}"/>
    <hyperlink ref="M26" r:id="rId22" xr:uid="{4D750FC1-B252-4A15-9CA7-B87D533A4C23}"/>
    <hyperlink ref="M27" r:id="rId23" xr:uid="{1B36E418-D5A4-4621-BE5C-8C159AEDCA9B}"/>
    <hyperlink ref="M28" r:id="rId24" xr:uid="{C8C6C260-7486-4737-A1F3-76EE6C557184}"/>
    <hyperlink ref="M29" r:id="rId25" xr:uid="{CDF3E99C-82FB-4CD1-A1D3-0676BE4E2206}"/>
    <hyperlink ref="M30" r:id="rId26" xr:uid="{EB77D047-4294-4CBD-8BDA-27A102C557F4}"/>
    <hyperlink ref="M31" r:id="rId27" xr:uid="{32945EC8-00BA-41CF-9814-F2AE03C1C005}"/>
    <hyperlink ref="M32" r:id="rId28" display="https://libkey.io/10.18332/tid/174361" xr:uid="{93D8A504-9260-404F-AB82-043F1211CA43}"/>
    <hyperlink ref="M33" r:id="rId29" xr:uid="{DAFAAA62-F9C3-4714-8BAD-5F3A055F14D1}"/>
    <hyperlink ref="M34" r:id="rId30" xr:uid="{CAA8226D-B854-43B7-8074-69F5A1418611}"/>
    <hyperlink ref="M36" r:id="rId31" xr:uid="{C2184DD3-129D-4B1F-8F5F-E9BCE5A219C4}"/>
    <hyperlink ref="M35" r:id="rId32" xr:uid="{DDD84264-73F1-43F2-B001-2BAB13696242}"/>
    <hyperlink ref="M37" r:id="rId33" xr:uid="{146B98B8-E9A2-4987-A7F9-5765EB08A6FF}"/>
    <hyperlink ref="M38" r:id="rId34" xr:uid="{50E70044-6C36-41E7-A54F-FF89CC54A2C6}"/>
    <hyperlink ref="M39" r:id="rId35" xr:uid="{BA080331-30DE-4015-BE1C-D9D10C2B04B0}"/>
    <hyperlink ref="M40" r:id="rId36" xr:uid="{859542D5-7424-4A2D-B4B6-59143EDF5C2B}"/>
    <hyperlink ref="M41" r:id="rId37" xr:uid="{F8CE6BA8-B465-44BC-9A0B-AB2EC54B480D}"/>
    <hyperlink ref="M42" r:id="rId38" xr:uid="{16D3089A-CBB1-43DE-A974-68A39C007B77}"/>
    <hyperlink ref="M43" r:id="rId39" display="https://libkey.io/10.1177/02698811241238283" xr:uid="{677718B7-98DE-4367-A8CC-5D13D1DE9F56}"/>
    <hyperlink ref="M44" r:id="rId40" xr:uid="{B991CB15-A339-4E52-9BD2-DE7C494C3480}"/>
    <hyperlink ref="M45" r:id="rId41" xr:uid="{970F73A5-5E32-4AA4-B33A-C7B0EE79B546}"/>
    <hyperlink ref="M46" r:id="rId42" xr:uid="{DC13B650-4664-46AE-9021-E94888F1ACA3}"/>
    <hyperlink ref="M47" r:id="rId43" xr:uid="{B62E8191-AFFE-4FC6-8B26-6C4CEE9ADCE3}"/>
    <hyperlink ref="M23" r:id="rId44" xr:uid="{4B0BC186-853F-4F78-A1B3-3EBF56675CBB}"/>
    <hyperlink ref="M17" r:id="rId45" xr:uid="{197C1485-F9C8-43F7-B317-FC4622E37193}"/>
    <hyperlink ref="M5" r:id="rId46" xr:uid="{936654F7-DAFA-4483-BAE3-53B671F29ADA}"/>
    <hyperlink ref="M48" r:id="rId47" xr:uid="{9213F57B-18CB-4B14-A6C4-952342CD0407}"/>
    <hyperlink ref="M49" r:id="rId48" xr:uid="{D55E865B-24CB-4682-A76A-CB930EA02E4F}"/>
  </hyperlinks>
  <pageMargins left="0.7" right="0.7" top="0.75" bottom="0.75" header="0.3" footer="0.3"/>
  <pageSetup paperSize="9" orientation="portrait" r:id="rId49"/>
  <tableParts count="1">
    <tablePart r:id="rId50"/>
  </tableParts>
  <extLst>
    <ext xmlns:x14="http://schemas.microsoft.com/office/spreadsheetml/2009/9/main" uri="{CCE6A557-97BC-4b89-ADB6-D9C93CAAB3DF}">
      <x14:dataValidations xmlns:xm="http://schemas.microsoft.com/office/excel/2006/main" count="3">
        <x14:dataValidation type="list" allowBlank="1" showInputMessage="1" showErrorMessage="1" xr:uid="{25CDE4D0-FF3B-40F9-B830-1D8EFCBBF9D9}">
          <x14:formula1>
            <xm:f>' Depts &amp; Leadership Teams'!#REF!</xm:f>
          </x14:formula1>
          <xm:sqref>A50:A1048576</xm:sqref>
        </x14:dataValidation>
        <x14:dataValidation type="list" allowBlank="1" showInputMessage="1" showErrorMessage="1" xr:uid="{67171B9D-EF8E-4F91-9FFB-2654920B5D0A}">
          <x14:formula1>
            <xm:f>'2023-24 Summary'!$B$1:$M$1</xm:f>
          </x14:formula1>
          <xm:sqref>G2 G4:G47</xm:sqref>
        </x14:dataValidation>
        <x14:dataValidation type="list" allowBlank="1" showInputMessage="1" showErrorMessage="1" xr:uid="{E64788E3-55BB-42A3-A336-7911BCFAA7ED}">
          <x14:formula1>
            <xm:f>' Depts &amp; Leadership Teams'!$A:$A</xm:f>
          </x14:formula1>
          <xm:sqref>B2:B47 B49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5ED2-9EDE-4458-8EA2-C0E432E2C9C9}">
  <sheetPr>
    <tabColor theme="9" tint="0.79998168889431442"/>
  </sheetPr>
  <dimension ref="A1:B39"/>
  <sheetViews>
    <sheetView topLeftCell="A21" zoomScaleNormal="100" workbookViewId="0">
      <selection activeCell="B56" sqref="B56"/>
    </sheetView>
  </sheetViews>
  <sheetFormatPr defaultColWidth="8.7109375" defaultRowHeight="15" x14ac:dyDescent="0.25"/>
  <cols>
    <col min="1" max="1" width="45" style="5" customWidth="1"/>
    <col min="2" max="2" width="51.7109375" style="5" customWidth="1"/>
    <col min="3" max="16384" width="8.7109375" style="5"/>
  </cols>
  <sheetData>
    <row r="1" spans="1:2" s="9" customFormat="1" ht="15.75" thickBot="1" x14ac:dyDescent="0.3">
      <c r="A1" s="3" t="s">
        <v>44</v>
      </c>
      <c r="B1" s="3" t="s">
        <v>45</v>
      </c>
    </row>
    <row r="2" spans="1:2" x14ac:dyDescent="0.25">
      <c r="A2" s="22" t="s">
        <v>58</v>
      </c>
      <c r="B2" s="22" t="s">
        <v>23</v>
      </c>
    </row>
    <row r="3" spans="1:2" x14ac:dyDescent="0.25">
      <c r="A3" s="22" t="s">
        <v>313</v>
      </c>
      <c r="B3" s="22" t="s">
        <v>24</v>
      </c>
    </row>
    <row r="4" spans="1:2" x14ac:dyDescent="0.25">
      <c r="A4" s="22" t="s">
        <v>72</v>
      </c>
      <c r="B4" s="22" t="s">
        <v>24</v>
      </c>
    </row>
    <row r="5" spans="1:2" x14ac:dyDescent="0.25">
      <c r="A5" s="22" t="s">
        <v>25</v>
      </c>
      <c r="B5" s="22" t="s">
        <v>25</v>
      </c>
    </row>
    <row r="6" spans="1:2" x14ac:dyDescent="0.25">
      <c r="A6" s="22" t="s">
        <v>110</v>
      </c>
      <c r="B6" s="22" t="s">
        <v>24</v>
      </c>
    </row>
    <row r="7" spans="1:2" x14ac:dyDescent="0.25">
      <c r="A7" s="22" t="s">
        <v>314</v>
      </c>
      <c r="B7" s="22" t="s">
        <v>23</v>
      </c>
    </row>
    <row r="8" spans="1:2" x14ac:dyDescent="0.25">
      <c r="A8" s="22" t="s">
        <v>66</v>
      </c>
      <c r="B8" s="22" t="s">
        <v>23</v>
      </c>
    </row>
    <row r="9" spans="1:2" x14ac:dyDescent="0.25">
      <c r="A9" s="22" t="s">
        <v>26</v>
      </c>
      <c r="B9" s="22" t="s">
        <v>26</v>
      </c>
    </row>
    <row r="10" spans="1:2" x14ac:dyDescent="0.25">
      <c r="A10" s="22" t="s">
        <v>147</v>
      </c>
      <c r="B10" s="22" t="s">
        <v>23</v>
      </c>
    </row>
    <row r="11" spans="1:2" x14ac:dyDescent="0.25">
      <c r="A11" s="22" t="s">
        <v>315</v>
      </c>
      <c r="B11" s="22" t="s">
        <v>24</v>
      </c>
    </row>
    <row r="12" spans="1:2" x14ac:dyDescent="0.25">
      <c r="A12" s="22" t="s">
        <v>27</v>
      </c>
      <c r="B12" s="22" t="s">
        <v>27</v>
      </c>
    </row>
    <row r="13" spans="1:2" x14ac:dyDescent="0.25">
      <c r="A13" s="22" t="s">
        <v>316</v>
      </c>
      <c r="B13" s="22" t="s">
        <v>23</v>
      </c>
    </row>
    <row r="14" spans="1:2" x14ac:dyDescent="0.25">
      <c r="A14" s="22" t="s">
        <v>28</v>
      </c>
      <c r="B14" s="22" t="s">
        <v>28</v>
      </c>
    </row>
    <row r="15" spans="1:2" x14ac:dyDescent="0.25">
      <c r="A15" s="22" t="s">
        <v>317</v>
      </c>
      <c r="B15" s="22" t="s">
        <v>24</v>
      </c>
    </row>
    <row r="16" spans="1:2" x14ac:dyDescent="0.25">
      <c r="A16" s="22" t="s">
        <v>318</v>
      </c>
      <c r="B16" s="22" t="s">
        <v>23</v>
      </c>
    </row>
    <row r="17" spans="1:2" x14ac:dyDescent="0.25">
      <c r="A17" s="22" t="s">
        <v>29</v>
      </c>
      <c r="B17" s="22" t="s">
        <v>29</v>
      </c>
    </row>
    <row r="18" spans="1:2" x14ac:dyDescent="0.25">
      <c r="A18" s="22" t="s">
        <v>319</v>
      </c>
      <c r="B18" s="22" t="s">
        <v>24</v>
      </c>
    </row>
    <row r="19" spans="1:2" x14ac:dyDescent="0.25">
      <c r="A19" s="22" t="s">
        <v>233</v>
      </c>
      <c r="B19" s="22" t="s">
        <v>24</v>
      </c>
    </row>
    <row r="20" spans="1:2" x14ac:dyDescent="0.25">
      <c r="A20" s="22" t="s">
        <v>320</v>
      </c>
      <c r="B20" s="22" t="s">
        <v>24</v>
      </c>
    </row>
    <row r="21" spans="1:2" x14ac:dyDescent="0.25">
      <c r="A21" s="22" t="s">
        <v>31</v>
      </c>
      <c r="B21" s="22" t="s">
        <v>31</v>
      </c>
    </row>
    <row r="22" spans="1:2" x14ac:dyDescent="0.25">
      <c r="A22" s="22" t="s">
        <v>103</v>
      </c>
      <c r="B22" s="22" t="s">
        <v>24</v>
      </c>
    </row>
    <row r="23" spans="1:2" x14ac:dyDescent="0.25">
      <c r="A23" s="22" t="s">
        <v>321</v>
      </c>
      <c r="B23" s="22" t="s">
        <v>24</v>
      </c>
    </row>
    <row r="24" spans="1:2" x14ac:dyDescent="0.25">
      <c r="A24" s="22" t="s">
        <v>173</v>
      </c>
      <c r="B24" s="22" t="s">
        <v>25</v>
      </c>
    </row>
    <row r="25" spans="1:2" x14ac:dyDescent="0.25">
      <c r="A25" s="22" t="s">
        <v>32</v>
      </c>
      <c r="B25" s="22" t="s">
        <v>32</v>
      </c>
    </row>
    <row r="26" spans="1:2" x14ac:dyDescent="0.25">
      <c r="A26" s="22" t="s">
        <v>80</v>
      </c>
      <c r="B26" s="22" t="s">
        <v>24</v>
      </c>
    </row>
    <row r="27" spans="1:2" x14ac:dyDescent="0.25">
      <c r="A27" s="22" t="s">
        <v>33</v>
      </c>
      <c r="B27" s="22" t="s">
        <v>33</v>
      </c>
    </row>
    <row r="28" spans="1:2" x14ac:dyDescent="0.25">
      <c r="A28" s="22" t="s">
        <v>322</v>
      </c>
      <c r="B28" s="22" t="s">
        <v>23</v>
      </c>
    </row>
    <row r="29" spans="1:2" x14ac:dyDescent="0.25">
      <c r="A29" s="5" t="s">
        <v>96</v>
      </c>
      <c r="B29" s="5" t="s">
        <v>25</v>
      </c>
    </row>
    <row r="30" spans="1:2" x14ac:dyDescent="0.25">
      <c r="A30" s="22" t="s">
        <v>323</v>
      </c>
      <c r="B30" s="22" t="s">
        <v>23</v>
      </c>
    </row>
    <row r="31" spans="1:2" x14ac:dyDescent="0.25">
      <c r="A31" s="22" t="s">
        <v>324</v>
      </c>
      <c r="B31" s="22" t="s">
        <v>24</v>
      </c>
    </row>
    <row r="32" spans="1:2" x14ac:dyDescent="0.25">
      <c r="A32" s="22" t="s">
        <v>325</v>
      </c>
      <c r="B32" s="22" t="s">
        <v>23</v>
      </c>
    </row>
    <row r="33" spans="1:2" x14ac:dyDescent="0.25">
      <c r="A33" s="22" t="s">
        <v>326</v>
      </c>
      <c r="B33" s="22" t="s">
        <v>23</v>
      </c>
    </row>
    <row r="34" spans="1:2" x14ac:dyDescent="0.25">
      <c r="A34" s="22" t="s">
        <v>88</v>
      </c>
      <c r="B34" s="22" t="s">
        <v>25</v>
      </c>
    </row>
    <row r="35" spans="1:2" x14ac:dyDescent="0.25">
      <c r="A35" s="22" t="s">
        <v>327</v>
      </c>
      <c r="B35" s="22" t="s">
        <v>23</v>
      </c>
    </row>
    <row r="36" spans="1:2" x14ac:dyDescent="0.25">
      <c r="A36" s="22" t="s">
        <v>328</v>
      </c>
      <c r="B36" s="22" t="s">
        <v>24</v>
      </c>
    </row>
    <row r="37" spans="1:2" x14ac:dyDescent="0.25">
      <c r="A37" s="22" t="s">
        <v>329</v>
      </c>
      <c r="B37" s="22" t="s">
        <v>23</v>
      </c>
    </row>
    <row r="38" spans="1:2" x14ac:dyDescent="0.25">
      <c r="A38" s="22" t="s">
        <v>330</v>
      </c>
      <c r="B38" s="22" t="s">
        <v>24</v>
      </c>
    </row>
    <row r="39" spans="1:2" x14ac:dyDescent="0.25">
      <c r="A39" s="22" t="s">
        <v>154</v>
      </c>
      <c r="B39" s="22" t="s">
        <v>23</v>
      </c>
    </row>
  </sheetData>
  <sortState xmlns:xlrd2="http://schemas.microsoft.com/office/spreadsheetml/2017/richdata2" ref="A2:B39">
    <sortCondition ref="A21:A39"/>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E3F2-2DF5-4CEA-9224-BCAB9401260F}">
  <sheetPr>
    <tabColor theme="9" tint="0.79998168889431442"/>
  </sheetPr>
  <dimension ref="A1:A45"/>
  <sheetViews>
    <sheetView workbookViewId="0">
      <selection activeCell="K25" sqref="K25"/>
    </sheetView>
  </sheetViews>
  <sheetFormatPr defaultRowHeight="15" x14ac:dyDescent="0.25"/>
  <sheetData>
    <row r="1" spans="1:1" s="36" customFormat="1" x14ac:dyDescent="0.25">
      <c r="A1" s="35" t="s">
        <v>331</v>
      </c>
    </row>
    <row r="2" spans="1:1" x14ac:dyDescent="0.25">
      <c r="A2" s="24" t="s">
        <v>332</v>
      </c>
    </row>
    <row r="3" spans="1:1" x14ac:dyDescent="0.25">
      <c r="A3" s="33" t="s">
        <v>333</v>
      </c>
    </row>
    <row r="4" spans="1:1" x14ac:dyDescent="0.25">
      <c r="A4" s="24" t="s">
        <v>334</v>
      </c>
    </row>
    <row r="5" spans="1:1" x14ac:dyDescent="0.25">
      <c r="A5" s="33" t="s">
        <v>335</v>
      </c>
    </row>
    <row r="6" spans="1:1" x14ac:dyDescent="0.25">
      <c r="A6" s="24" t="s">
        <v>336</v>
      </c>
    </row>
    <row r="7" spans="1:1" x14ac:dyDescent="0.25">
      <c r="A7" s="33" t="s">
        <v>337</v>
      </c>
    </row>
    <row r="8" spans="1:1" x14ac:dyDescent="0.25">
      <c r="A8" s="24" t="s">
        <v>338</v>
      </c>
    </row>
    <row r="9" spans="1:1" x14ac:dyDescent="0.25">
      <c r="A9" s="24" t="s">
        <v>339</v>
      </c>
    </row>
    <row r="10" spans="1:1" x14ac:dyDescent="0.25">
      <c r="A10" s="24" t="s">
        <v>340</v>
      </c>
    </row>
    <row r="11" spans="1:1" x14ac:dyDescent="0.25">
      <c r="A11" s="33" t="s">
        <v>341</v>
      </c>
    </row>
    <row r="12" spans="1:1" x14ac:dyDescent="0.25">
      <c r="A12" s="24" t="s">
        <v>342</v>
      </c>
    </row>
    <row r="13" spans="1:1" x14ac:dyDescent="0.25">
      <c r="A13" s="33" t="s">
        <v>343</v>
      </c>
    </row>
    <row r="14" spans="1:1" x14ac:dyDescent="0.25">
      <c r="A14" s="24"/>
    </row>
    <row r="15" spans="1:1" x14ac:dyDescent="0.25">
      <c r="A15" s="33"/>
    </row>
    <row r="16" spans="1:1" x14ac:dyDescent="0.25">
      <c r="A16" s="24"/>
    </row>
    <row r="17" spans="1:1" x14ac:dyDescent="0.25">
      <c r="A17" s="33"/>
    </row>
    <row r="18" spans="1:1" x14ac:dyDescent="0.25">
      <c r="A18" s="24"/>
    </row>
    <row r="19" spans="1:1" x14ac:dyDescent="0.25">
      <c r="A19" s="33"/>
    </row>
    <row r="20" spans="1:1" x14ac:dyDescent="0.25">
      <c r="A20" s="24"/>
    </row>
    <row r="21" spans="1:1" x14ac:dyDescent="0.25">
      <c r="A21" s="33"/>
    </row>
    <row r="22" spans="1:1" x14ac:dyDescent="0.25">
      <c r="A22" s="24"/>
    </row>
    <row r="23" spans="1:1" x14ac:dyDescent="0.25">
      <c r="A23" s="33"/>
    </row>
    <row r="24" spans="1:1" x14ac:dyDescent="0.25">
      <c r="A24" s="24"/>
    </row>
    <row r="25" spans="1:1" x14ac:dyDescent="0.25">
      <c r="A25" s="33"/>
    </row>
    <row r="26" spans="1:1" x14ac:dyDescent="0.25">
      <c r="A26" s="24"/>
    </row>
    <row r="27" spans="1:1" x14ac:dyDescent="0.25">
      <c r="A27" s="33"/>
    </row>
    <row r="28" spans="1:1" x14ac:dyDescent="0.25">
      <c r="A28" s="24"/>
    </row>
    <row r="29" spans="1:1" x14ac:dyDescent="0.25">
      <c r="A29" s="33"/>
    </row>
    <row r="30" spans="1:1" x14ac:dyDescent="0.25">
      <c r="A30" s="24"/>
    </row>
    <row r="31" spans="1:1" x14ac:dyDescent="0.25">
      <c r="A31" s="33"/>
    </row>
    <row r="32" spans="1:1" x14ac:dyDescent="0.25">
      <c r="A32" s="24"/>
    </row>
    <row r="33" spans="1:1" x14ac:dyDescent="0.25">
      <c r="A33" s="33"/>
    </row>
    <row r="34" spans="1:1" x14ac:dyDescent="0.25">
      <c r="A34" s="24"/>
    </row>
    <row r="35" spans="1:1" x14ac:dyDescent="0.25">
      <c r="A35" s="33"/>
    </row>
    <row r="36" spans="1:1" x14ac:dyDescent="0.25">
      <c r="A36" s="24"/>
    </row>
    <row r="37" spans="1:1" x14ac:dyDescent="0.25">
      <c r="A37" s="33"/>
    </row>
    <row r="38" spans="1:1" x14ac:dyDescent="0.25">
      <c r="A38" s="24"/>
    </row>
    <row r="39" spans="1:1" x14ac:dyDescent="0.25">
      <c r="A39" s="33"/>
    </row>
    <row r="40" spans="1:1" x14ac:dyDescent="0.25">
      <c r="A40" s="24"/>
    </row>
    <row r="41" spans="1:1" x14ac:dyDescent="0.25">
      <c r="A41" s="33"/>
    </row>
    <row r="42" spans="1:1" x14ac:dyDescent="0.25">
      <c r="A42" s="24"/>
    </row>
    <row r="43" spans="1:1" x14ac:dyDescent="0.25">
      <c r="A43" s="33"/>
    </row>
    <row r="44" spans="1:1" x14ac:dyDescent="0.25">
      <c r="A44" s="24"/>
    </row>
    <row r="45" spans="1:1" ht="15.75" thickBot="1" x14ac:dyDescent="0.3">
      <c r="A45"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F15045F97EB74987BFD7FB596B850E" ma:contentTypeVersion="6" ma:contentTypeDescription="Create a new document." ma:contentTypeScope="" ma:versionID="821ff57fa733c56c8ea008716ca8cdcf">
  <xsd:schema xmlns:xsd="http://www.w3.org/2001/XMLSchema" xmlns:xs="http://www.w3.org/2001/XMLSchema" xmlns:p="http://schemas.microsoft.com/office/2006/metadata/properties" xmlns:ns2="b63a4448-0954-43a1-baef-4c36f84b61aa" xmlns:ns3="0ceaf7ed-17fb-4bc4-b38e-3fc7e421607e" targetNamespace="http://schemas.microsoft.com/office/2006/metadata/properties" ma:root="true" ma:fieldsID="c275a4b3a2c72d8b6282485cc14b7986" ns2:_="" ns3:_="">
    <xsd:import namespace="b63a4448-0954-43a1-baef-4c36f84b61aa"/>
    <xsd:import namespace="0ceaf7ed-17fb-4bc4-b38e-3fc7e42160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3a4448-0954-43a1-baef-4c36f84b61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af7ed-17fb-4bc4-b38e-3fc7e42160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162E34-0445-43D9-918D-3EA8D598E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3a4448-0954-43a1-baef-4c36f84b61aa"/>
    <ds:schemaRef ds:uri="0ceaf7ed-17fb-4bc4-b38e-3fc7e4216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7B16A1-F300-431E-9BF3-AB06BC3EA94E}">
  <ds:schemaRefs>
    <ds:schemaRef ds:uri="http://schemas.microsoft.com/sharepoint/v3/contenttype/forms"/>
  </ds:schemaRefs>
</ds:datastoreItem>
</file>

<file path=customXml/itemProps3.xml><?xml version="1.0" encoding="utf-8"?>
<ds:datastoreItem xmlns:ds="http://schemas.openxmlformats.org/officeDocument/2006/customXml" ds:itemID="{083FE8B9-06E1-4478-A55A-227A8F8FA091}">
  <ds:schemaRefs>
    <ds:schemaRef ds:uri="http://purl.org/dc/terms/"/>
    <ds:schemaRef ds:uri="http://schemas.microsoft.com/office/2006/documentManagement/types"/>
    <ds:schemaRef ds:uri="0ceaf7ed-17fb-4bc4-b38e-3fc7e421607e"/>
    <ds:schemaRef ds:uri="http://purl.org/dc/dcmitype/"/>
    <ds:schemaRef ds:uri="http://schemas.microsoft.com/office/infopath/2007/PartnerControls"/>
    <ds:schemaRef ds:uri="b63a4448-0954-43a1-baef-4c36f84b61aa"/>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2023-24 Summary</vt:lpstr>
      <vt:lpstr>Publication Details</vt:lpstr>
      <vt:lpstr> Depts &amp; Leadership Teams</vt:lpstr>
      <vt:lpstr>Instructions add new dept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Dawson</dc:creator>
  <cp:keywords/>
  <dc:description/>
  <cp:lastModifiedBy>Melanie Dawson</cp:lastModifiedBy>
  <cp:revision/>
  <dcterms:created xsi:type="dcterms:W3CDTF">2023-05-02T06:44:57Z</dcterms:created>
  <dcterms:modified xsi:type="dcterms:W3CDTF">2024-09-09T14:26:31Z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0x010100D1F15045F97EB74987BFD7FB596B850E</vt:lpwstr>
  </property>
  <property fmtid="{D5CDD505-2E9C-101B-9397-08002B2CF9AE}" pid="3" name="Order">
    <vt:r8>3100</vt:r8>
  </property>
  <property fmtid="{D5CDD505-2E9C-101B-9397-08002B2CF9AE}" pid="4" name="_ExtendedDescription">
    <vt:lpwstr/>
  </property>
  <property fmtid="{D5CDD505-2E9C-101B-9397-08002B2CF9AE}" pid="5" name="_ColorTag">
    <vt:lpwstr/>
  </property>
  <property fmtid="{D5CDD505-2E9C-101B-9397-08002B2CF9AE}" pid="6" name="TriggerFlowInfo">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MediaServiceImageTags">
    <vt:lpwstr/>
  </property>
</Properties>
</file>